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li\25-26k\diradj\orerend\OKSel\"/>
    </mc:Choice>
  </mc:AlternateContent>
  <bookViews>
    <workbookView xWindow="0" yWindow="0" windowWidth="23040" windowHeight="8496"/>
  </bookViews>
  <sheets>
    <sheet name="Munka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08" i="1" l="1"/>
  <c r="AF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F108" i="1"/>
  <c r="D108" i="1"/>
  <c r="AG107" i="1"/>
  <c r="AF107" i="1"/>
  <c r="AB107" i="1"/>
  <c r="AA107" i="1"/>
  <c r="Z107" i="1"/>
  <c r="Y107" i="1"/>
  <c r="X107" i="1"/>
  <c r="V107" i="1"/>
  <c r="U107" i="1"/>
  <c r="T107" i="1"/>
  <c r="S107" i="1"/>
  <c r="R107" i="1"/>
  <c r="Q107" i="1"/>
  <c r="P107" i="1"/>
  <c r="O107" i="1"/>
  <c r="N107" i="1"/>
  <c r="M107" i="1"/>
  <c r="L107" i="1"/>
  <c r="J107" i="1"/>
  <c r="F107" i="1"/>
  <c r="AG106" i="1"/>
  <c r="AF106" i="1"/>
  <c r="AD106" i="1"/>
  <c r="AC106" i="1"/>
  <c r="AB106" i="1"/>
  <c r="AA106" i="1"/>
  <c r="Z106" i="1"/>
  <c r="Y106" i="1"/>
  <c r="X106" i="1"/>
  <c r="X84" i="1" s="1"/>
  <c r="W106" i="1"/>
  <c r="R106" i="1"/>
  <c r="L106" i="1"/>
  <c r="K106" i="1"/>
  <c r="J106" i="1"/>
  <c r="I106" i="1"/>
  <c r="H106" i="1"/>
  <c r="G106" i="1"/>
  <c r="F106" i="1"/>
  <c r="E106" i="1"/>
  <c r="D106" i="1"/>
  <c r="C106" i="1"/>
  <c r="AD104" i="1"/>
  <c r="AD83" i="1" s="1"/>
  <c r="V104" i="1"/>
  <c r="F104" i="1"/>
  <c r="F83" i="1" s="1"/>
  <c r="AG103" i="1"/>
  <c r="AF103" i="1"/>
  <c r="AD103" i="1"/>
  <c r="AC103" i="1"/>
  <c r="AB103" i="1"/>
  <c r="AA103" i="1"/>
  <c r="Z103" i="1"/>
  <c r="Y103" i="1"/>
  <c r="X103" i="1"/>
  <c r="W103" i="1"/>
  <c r="T103" i="1"/>
  <c r="R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AG102" i="1"/>
  <c r="AF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K102" i="1"/>
  <c r="J102" i="1"/>
  <c r="I102" i="1"/>
  <c r="H102" i="1"/>
  <c r="G102" i="1"/>
  <c r="F102" i="1"/>
  <c r="E102" i="1"/>
  <c r="D102" i="1"/>
  <c r="C102" i="1"/>
  <c r="AG100" i="1"/>
  <c r="AF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AG99" i="1"/>
  <c r="AF99" i="1"/>
  <c r="AD99" i="1"/>
  <c r="AD75" i="1" s="1"/>
  <c r="AC99" i="1"/>
  <c r="AB99" i="1"/>
  <c r="AA99" i="1"/>
  <c r="Z99" i="1"/>
  <c r="Y99" i="1"/>
  <c r="X99" i="1"/>
  <c r="W99" i="1"/>
  <c r="V99" i="1"/>
  <c r="V75" i="1" s="1"/>
  <c r="U99" i="1"/>
  <c r="T99" i="1"/>
  <c r="S99" i="1"/>
  <c r="R99" i="1"/>
  <c r="Q99" i="1"/>
  <c r="P99" i="1"/>
  <c r="O99" i="1"/>
  <c r="N99" i="1"/>
  <c r="N75" i="1" s="1"/>
  <c r="M99" i="1"/>
  <c r="L99" i="1"/>
  <c r="K99" i="1"/>
  <c r="J99" i="1"/>
  <c r="I99" i="1"/>
  <c r="H99" i="1"/>
  <c r="G99" i="1"/>
  <c r="F99" i="1"/>
  <c r="E99" i="1"/>
  <c r="D99" i="1"/>
  <c r="C99" i="1"/>
  <c r="AG98" i="1"/>
  <c r="AF98" i="1"/>
  <c r="AD98" i="1"/>
  <c r="AC98" i="1"/>
  <c r="AB98" i="1"/>
  <c r="AB75" i="1" s="1"/>
  <c r="AA98" i="1"/>
  <c r="Z98" i="1"/>
  <c r="Y98" i="1"/>
  <c r="X98" i="1"/>
  <c r="W98" i="1"/>
  <c r="V98" i="1"/>
  <c r="U98" i="1"/>
  <c r="T98" i="1"/>
  <c r="T75" i="1" s="1"/>
  <c r="S98" i="1"/>
  <c r="R98" i="1"/>
  <c r="Q98" i="1"/>
  <c r="P98" i="1"/>
  <c r="O98" i="1"/>
  <c r="N98" i="1"/>
  <c r="M98" i="1"/>
  <c r="L98" i="1"/>
  <c r="L75" i="1" s="1"/>
  <c r="K98" i="1"/>
  <c r="J98" i="1"/>
  <c r="I98" i="1"/>
  <c r="H98" i="1"/>
  <c r="G98" i="1"/>
  <c r="F98" i="1"/>
  <c r="E98" i="1"/>
  <c r="D98" i="1"/>
  <c r="C98" i="1"/>
  <c r="AG97" i="1"/>
  <c r="AF97" i="1"/>
  <c r="AD97" i="1"/>
  <c r="AC97" i="1"/>
  <c r="AB97" i="1"/>
  <c r="AA97" i="1"/>
  <c r="X97" i="1"/>
  <c r="W97" i="1"/>
  <c r="V97" i="1"/>
  <c r="U97" i="1"/>
  <c r="T97" i="1"/>
  <c r="R97" i="1"/>
  <c r="R75" i="1" s="1"/>
  <c r="Q97" i="1"/>
  <c r="O97" i="1"/>
  <c r="N97" i="1"/>
  <c r="L97" i="1"/>
  <c r="K97" i="1"/>
  <c r="J97" i="1"/>
  <c r="I97" i="1"/>
  <c r="H97" i="1"/>
  <c r="G97" i="1"/>
  <c r="F97" i="1"/>
  <c r="E97" i="1"/>
  <c r="D97" i="1"/>
  <c r="C97" i="1"/>
  <c r="AG96" i="1"/>
  <c r="AG75" i="1" s="1"/>
  <c r="AF96" i="1"/>
  <c r="AD96" i="1"/>
  <c r="AC96" i="1"/>
  <c r="AB96" i="1"/>
  <c r="AA96" i="1"/>
  <c r="Z96" i="1"/>
  <c r="Y96" i="1"/>
  <c r="X96" i="1"/>
  <c r="X74" i="1" s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H74" i="1" s="1"/>
  <c r="G96" i="1"/>
  <c r="F96" i="1"/>
  <c r="E96" i="1"/>
  <c r="D96" i="1"/>
  <c r="C96" i="1"/>
  <c r="AG94" i="1"/>
  <c r="AD94" i="1"/>
  <c r="AD77" i="1" s="1"/>
  <c r="AB94" i="1"/>
  <c r="Z94" i="1"/>
  <c r="X94" i="1"/>
  <c r="W94" i="1"/>
  <c r="V94" i="1"/>
  <c r="S94" i="1"/>
  <c r="P94" i="1"/>
  <c r="N94" i="1"/>
  <c r="N77" i="1" s="1"/>
  <c r="L94" i="1"/>
  <c r="K94" i="1"/>
  <c r="J94" i="1"/>
  <c r="I94" i="1"/>
  <c r="H94" i="1"/>
  <c r="G94" i="1"/>
  <c r="F94" i="1"/>
  <c r="F77" i="1" s="1"/>
  <c r="E94" i="1"/>
  <c r="D94" i="1"/>
  <c r="C94" i="1"/>
  <c r="AF93" i="1"/>
  <c r="AD93" i="1"/>
  <c r="AC93" i="1"/>
  <c r="AB93" i="1"/>
  <c r="AB77" i="1" s="1"/>
  <c r="AA93" i="1"/>
  <c r="Y93" i="1"/>
  <c r="X93" i="1"/>
  <c r="U93" i="1"/>
  <c r="T93" i="1"/>
  <c r="R93" i="1"/>
  <c r="Q93" i="1"/>
  <c r="O93" i="1"/>
  <c r="N93" i="1"/>
  <c r="M93" i="1"/>
  <c r="F93" i="1"/>
  <c r="D93" i="1"/>
  <c r="D77" i="1" s="1"/>
  <c r="AG91" i="1"/>
  <c r="AF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R87" i="1" s="1"/>
  <c r="Q91" i="1"/>
  <c r="P91" i="1"/>
  <c r="O91" i="1"/>
  <c r="N91" i="1"/>
  <c r="M91" i="1"/>
  <c r="L91" i="1"/>
  <c r="K91" i="1"/>
  <c r="J91" i="1"/>
  <c r="J87" i="1" s="1"/>
  <c r="I91" i="1"/>
  <c r="H91" i="1"/>
  <c r="G91" i="1"/>
  <c r="F91" i="1"/>
  <c r="E91" i="1"/>
  <c r="D91" i="1"/>
  <c r="C91" i="1"/>
  <c r="AG90" i="1"/>
  <c r="AF90" i="1"/>
  <c r="AF87" i="1" s="1"/>
  <c r="AD90" i="1"/>
  <c r="AB90" i="1"/>
  <c r="Z90" i="1"/>
  <c r="Y90" i="1"/>
  <c r="X90" i="1"/>
  <c r="W90" i="1"/>
  <c r="W87" i="1" s="1"/>
  <c r="V90" i="1"/>
  <c r="U90" i="1"/>
  <c r="T90" i="1"/>
  <c r="S90" i="1"/>
  <c r="R90" i="1"/>
  <c r="Q90" i="1"/>
  <c r="P90" i="1"/>
  <c r="O90" i="1"/>
  <c r="O87" i="1" s="1"/>
  <c r="N90" i="1"/>
  <c r="M90" i="1"/>
  <c r="L90" i="1"/>
  <c r="K90" i="1"/>
  <c r="J90" i="1"/>
  <c r="I90" i="1"/>
  <c r="H90" i="1"/>
  <c r="G90" i="1"/>
  <c r="G87" i="1" s="1"/>
  <c r="F90" i="1"/>
  <c r="E90" i="1"/>
  <c r="D90" i="1"/>
  <c r="C90" i="1"/>
  <c r="AF89" i="1"/>
  <c r="AD89" i="1"/>
  <c r="AD87" i="1" s="1"/>
  <c r="AB89" i="1"/>
  <c r="Z89" i="1"/>
  <c r="Y89" i="1"/>
  <c r="Y87" i="1" s="1"/>
  <c r="X89" i="1"/>
  <c r="X87" i="1" s="1"/>
  <c r="W89" i="1"/>
  <c r="V89" i="1"/>
  <c r="V87" i="1" s="1"/>
  <c r="U89" i="1"/>
  <c r="U87" i="1" s="1"/>
  <c r="T89" i="1"/>
  <c r="S89" i="1"/>
  <c r="R89" i="1"/>
  <c r="Q89" i="1"/>
  <c r="Q87" i="1" s="1"/>
  <c r="P89" i="1"/>
  <c r="P87" i="1" s="1"/>
  <c r="O89" i="1"/>
  <c r="N89" i="1"/>
  <c r="N87" i="1" s="1"/>
  <c r="M89" i="1"/>
  <c r="M87" i="1" s="1"/>
  <c r="L89" i="1"/>
  <c r="K89" i="1"/>
  <c r="J89" i="1"/>
  <c r="I89" i="1"/>
  <c r="I87" i="1" s="1"/>
  <c r="H89" i="1"/>
  <c r="H87" i="1" s="1"/>
  <c r="G89" i="1"/>
  <c r="F89" i="1"/>
  <c r="F87" i="1" s="1"/>
  <c r="E89" i="1"/>
  <c r="E87" i="1" s="1"/>
  <c r="D89" i="1"/>
  <c r="C89" i="1"/>
  <c r="AB87" i="1"/>
  <c r="Z87" i="1"/>
  <c r="T87" i="1"/>
  <c r="S87" i="1"/>
  <c r="L87" i="1"/>
  <c r="K87" i="1"/>
  <c r="D87" i="1"/>
  <c r="C87" i="1"/>
  <c r="AG86" i="1"/>
  <c r="AF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AG85" i="1"/>
  <c r="X85" i="1"/>
  <c r="P85" i="1"/>
  <c r="H85" i="1"/>
  <c r="F85" i="1"/>
  <c r="AG84" i="1"/>
  <c r="AF84" i="1"/>
  <c r="AD84" i="1"/>
  <c r="AC84" i="1"/>
  <c r="AB84" i="1"/>
  <c r="AA84" i="1"/>
  <c r="Z84" i="1"/>
  <c r="Y84" i="1"/>
  <c r="W84" i="1"/>
  <c r="V84" i="1"/>
  <c r="R84" i="1"/>
  <c r="F84" i="1"/>
  <c r="AB82" i="1"/>
  <c r="Y82" i="1"/>
  <c r="Q82" i="1"/>
  <c r="P82" i="1"/>
  <c r="O82" i="1"/>
  <c r="N82" i="1"/>
  <c r="I82" i="1"/>
  <c r="F82" i="1"/>
  <c r="AF81" i="1"/>
  <c r="W81" i="1"/>
  <c r="O81" i="1"/>
  <c r="G81" i="1"/>
  <c r="F81" i="1"/>
  <c r="AG80" i="1"/>
  <c r="AC80" i="1"/>
  <c r="W80" i="1"/>
  <c r="U80" i="1"/>
  <c r="M80" i="1"/>
  <c r="F80" i="1"/>
  <c r="E80" i="1"/>
  <c r="AD79" i="1"/>
  <c r="AC79" i="1"/>
  <c r="AA79" i="1"/>
  <c r="X79" i="1"/>
  <c r="W79" i="1"/>
  <c r="S79" i="1"/>
  <c r="Q79" i="1"/>
  <c r="L79" i="1"/>
  <c r="K79" i="1"/>
  <c r="F79" i="1"/>
  <c r="E79" i="1"/>
  <c r="D79" i="1"/>
  <c r="C79" i="1"/>
  <c r="AD78" i="1"/>
  <c r="AB78" i="1"/>
  <c r="Y78" i="1"/>
  <c r="X78" i="1"/>
  <c r="Q78" i="1"/>
  <c r="I78" i="1"/>
  <c r="F78" i="1"/>
  <c r="D78" i="1"/>
  <c r="C78" i="1"/>
  <c r="X77" i="1"/>
  <c r="AC76" i="1"/>
  <c r="M76" i="1"/>
  <c r="F76" i="1"/>
  <c r="AF75" i="1"/>
  <c r="AC75" i="1"/>
  <c r="AA75" i="1"/>
  <c r="W75" i="1"/>
  <c r="U75" i="1"/>
  <c r="Q75" i="1"/>
  <c r="O75" i="1"/>
  <c r="K75" i="1"/>
  <c r="Y74" i="1"/>
  <c r="Q74" i="1"/>
  <c r="F74" i="1"/>
  <c r="AF73" i="1"/>
  <c r="W73" i="1"/>
  <c r="F73" i="1"/>
  <c r="U72" i="1"/>
  <c r="F72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G71" i="1"/>
  <c r="AF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G70" i="1"/>
  <c r="AF70" i="1"/>
  <c r="AD70" i="1"/>
  <c r="AD63" i="1" s="1"/>
  <c r="AC70" i="1"/>
  <c r="AB70" i="1"/>
  <c r="AA70" i="1"/>
  <c r="Z70" i="1"/>
  <c r="Y70" i="1"/>
  <c r="X70" i="1"/>
  <c r="W70" i="1"/>
  <c r="V70" i="1"/>
  <c r="V63" i="1" s="1"/>
  <c r="U70" i="1"/>
  <c r="T70" i="1"/>
  <c r="S70" i="1"/>
  <c r="R70" i="1"/>
  <c r="Q70" i="1"/>
  <c r="Q63" i="1" s="1"/>
  <c r="P70" i="1"/>
  <c r="O70" i="1"/>
  <c r="N70" i="1"/>
  <c r="N63" i="1" s="1"/>
  <c r="M70" i="1"/>
  <c r="L70" i="1"/>
  <c r="K70" i="1"/>
  <c r="J70" i="1"/>
  <c r="I70" i="1"/>
  <c r="I63" i="1" s="1"/>
  <c r="H70" i="1"/>
  <c r="G70" i="1"/>
  <c r="F70" i="1"/>
  <c r="F63" i="1" s="1"/>
  <c r="E70" i="1"/>
  <c r="D70" i="1"/>
  <c r="C70" i="1"/>
  <c r="AG69" i="1"/>
  <c r="AF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AG63" i="1"/>
  <c r="AF63" i="1"/>
  <c r="AC63" i="1"/>
  <c r="AB63" i="1"/>
  <c r="AA63" i="1"/>
  <c r="Z63" i="1"/>
  <c r="Y63" i="1"/>
  <c r="X63" i="1"/>
  <c r="W63" i="1"/>
  <c r="U63" i="1"/>
  <c r="T63" i="1"/>
  <c r="S63" i="1"/>
  <c r="R63" i="1"/>
  <c r="P63" i="1"/>
  <c r="O63" i="1"/>
  <c r="M63" i="1"/>
  <c r="L63" i="1"/>
  <c r="K63" i="1"/>
  <c r="J63" i="1"/>
  <c r="H63" i="1"/>
  <c r="G63" i="1"/>
  <c r="E63" i="1"/>
  <c r="D63" i="1"/>
  <c r="C63" i="1"/>
  <c r="AG62" i="1"/>
  <c r="AF62" i="1"/>
  <c r="AD62" i="1"/>
  <c r="AC62" i="1"/>
  <c r="AB62" i="1"/>
  <c r="AB65" i="1" s="1"/>
  <c r="AA62" i="1"/>
  <c r="Z62" i="1"/>
  <c r="Y62" i="1"/>
  <c r="X62" i="1"/>
  <c r="W62" i="1"/>
  <c r="W65" i="1" s="1"/>
  <c r="V62" i="1"/>
  <c r="U62" i="1"/>
  <c r="T62" i="1"/>
  <c r="S62" i="1"/>
  <c r="R62" i="1"/>
  <c r="Q62" i="1"/>
  <c r="Q65" i="1" s="1"/>
  <c r="P62" i="1"/>
  <c r="O62" i="1"/>
  <c r="N62" i="1"/>
  <c r="M62" i="1"/>
  <c r="L62" i="1"/>
  <c r="K62" i="1"/>
  <c r="K65" i="1" s="1"/>
  <c r="J62" i="1"/>
  <c r="I62" i="1"/>
  <c r="I65" i="1" s="1"/>
  <c r="H62" i="1"/>
  <c r="G62" i="1"/>
  <c r="G65" i="1" s="1"/>
  <c r="F62" i="1"/>
  <c r="E62" i="1"/>
  <c r="E65" i="1" s="1"/>
  <c r="D62" i="1"/>
  <c r="C62" i="1"/>
  <c r="C65" i="1" s="1"/>
  <c r="B61" i="1"/>
  <c r="B60" i="1"/>
  <c r="B59" i="1"/>
  <c r="B58" i="1"/>
  <c r="B57" i="1"/>
  <c r="B56" i="1"/>
  <c r="M82" i="1" s="1"/>
  <c r="B55" i="1"/>
  <c r="U82" i="1" s="1"/>
  <c r="A55" i="1"/>
  <c r="B54" i="1"/>
  <c r="R82" i="1" s="1"/>
  <c r="A54" i="1"/>
  <c r="B53" i="1"/>
  <c r="X80" i="1" s="1"/>
  <c r="A53" i="1"/>
  <c r="B52" i="1"/>
  <c r="C108" i="1" s="1"/>
  <c r="A52" i="1"/>
  <c r="B51" i="1"/>
  <c r="S82" i="1" s="1"/>
  <c r="A51" i="1"/>
  <c r="B50" i="1"/>
  <c r="E93" i="1" s="1"/>
  <c r="E77" i="1" s="1"/>
  <c r="A50" i="1"/>
  <c r="B49" i="1"/>
  <c r="B48" i="1"/>
  <c r="B47" i="1"/>
  <c r="B46" i="1"/>
  <c r="B45" i="1"/>
  <c r="AD107" i="1" s="1"/>
  <c r="B44" i="1"/>
  <c r="AC78" i="1" s="1"/>
  <c r="B43" i="1"/>
  <c r="AG93" i="1" s="1"/>
  <c r="AG77" i="1" s="1"/>
  <c r="B42" i="1"/>
  <c r="M79" i="1" s="1"/>
  <c r="B41" i="1"/>
  <c r="S106" i="1" s="1"/>
  <c r="S84" i="1" s="1"/>
  <c r="B40" i="1"/>
  <c r="W93" i="1" s="1"/>
  <c r="W77" i="1" s="1"/>
  <c r="A40" i="1"/>
  <c r="B39" i="1"/>
  <c r="L104" i="1" s="1"/>
  <c r="A39" i="1"/>
  <c r="B38" i="1"/>
  <c r="Q104" i="1" s="1"/>
  <c r="A38" i="1"/>
  <c r="B37" i="1"/>
  <c r="B36" i="1"/>
  <c r="B35" i="1"/>
  <c r="B34" i="1"/>
  <c r="B33" i="1"/>
  <c r="A33" i="1"/>
  <c r="B32" i="1"/>
  <c r="S81" i="1" s="1"/>
  <c r="A32" i="1"/>
  <c r="B31" i="1"/>
  <c r="H108" i="1" s="1"/>
  <c r="A31" i="1"/>
  <c r="B30" i="1"/>
  <c r="H93" i="1" s="1"/>
  <c r="H77" i="1" s="1"/>
  <c r="A30" i="1"/>
  <c r="B29" i="1"/>
  <c r="T78" i="1" s="1"/>
  <c r="A29" i="1"/>
  <c r="B28" i="1"/>
  <c r="AA81" i="1" s="1"/>
  <c r="A28" i="1"/>
  <c r="B27" i="1"/>
  <c r="E107" i="1" s="1"/>
  <c r="A27" i="1"/>
  <c r="B26" i="1"/>
  <c r="P104" i="1" s="1"/>
  <c r="P83" i="1" s="1"/>
  <c r="A26" i="1"/>
  <c r="B25" i="1"/>
  <c r="B24" i="1"/>
  <c r="B23" i="1"/>
  <c r="B22" i="1"/>
  <c r="B21" i="1"/>
  <c r="B20" i="1"/>
  <c r="AF79" i="1" s="1"/>
  <c r="B19" i="1"/>
  <c r="O79" i="1" s="1"/>
  <c r="B18" i="1"/>
  <c r="N79" i="1" s="1"/>
  <c r="A18" i="1"/>
  <c r="B17" i="1"/>
  <c r="D85" i="1" s="1"/>
  <c r="A17" i="1"/>
  <c r="B16" i="1"/>
  <c r="Q76" i="1" s="1"/>
  <c r="A16" i="1"/>
  <c r="B15" i="1"/>
  <c r="L85" i="1" s="1"/>
  <c r="A15" i="1"/>
  <c r="B14" i="1"/>
  <c r="T85" i="1" s="1"/>
  <c r="A14" i="1"/>
  <c r="B13" i="1"/>
  <c r="B12" i="1"/>
  <c r="B11" i="1"/>
  <c r="B10" i="1"/>
  <c r="B9" i="1"/>
  <c r="T82" i="1" s="1"/>
  <c r="B8" i="1"/>
  <c r="S73" i="1" s="1"/>
  <c r="B7" i="1"/>
  <c r="Y72" i="1" s="1"/>
  <c r="B6" i="1"/>
  <c r="Z104" i="1" s="1"/>
  <c r="Z83" i="1" s="1"/>
  <c r="B5" i="1"/>
  <c r="R94" i="1" s="1"/>
  <c r="R77" i="1" s="1"/>
  <c r="A5" i="1"/>
  <c r="B4" i="1"/>
  <c r="R104" i="1" s="1"/>
  <c r="A4" i="1"/>
  <c r="B3" i="1"/>
  <c r="T106" i="1" s="1"/>
  <c r="T84" i="1" s="1"/>
  <c r="A3" i="1"/>
  <c r="B2" i="1"/>
  <c r="AB85" i="1" s="1"/>
  <c r="A2" i="1"/>
  <c r="C66" i="1" l="1"/>
  <c r="I66" i="1"/>
  <c r="R83" i="1"/>
  <c r="E72" i="1"/>
  <c r="Z97" i="1"/>
  <c r="Z75" i="1" s="1"/>
  <c r="J72" i="1"/>
  <c r="R72" i="1"/>
  <c r="Z72" i="1"/>
  <c r="D73" i="1"/>
  <c r="L73" i="1"/>
  <c r="T73" i="1"/>
  <c r="AB73" i="1"/>
  <c r="N74" i="1"/>
  <c r="V74" i="1"/>
  <c r="AD74" i="1"/>
  <c r="X75" i="1"/>
  <c r="J76" i="1"/>
  <c r="R76" i="1"/>
  <c r="Z76" i="1"/>
  <c r="N78" i="1"/>
  <c r="V78" i="1"/>
  <c r="H79" i="1"/>
  <c r="P79" i="1"/>
  <c r="AG79" i="1"/>
  <c r="J80" i="1"/>
  <c r="R80" i="1"/>
  <c r="Z80" i="1"/>
  <c r="D81" i="1"/>
  <c r="L81" i="1"/>
  <c r="T81" i="1"/>
  <c r="AB81" i="1"/>
  <c r="V82" i="1"/>
  <c r="AD82" i="1"/>
  <c r="E85" i="1"/>
  <c r="M85" i="1"/>
  <c r="U85" i="1"/>
  <c r="AC85" i="1"/>
  <c r="AA89" i="1"/>
  <c r="AC90" i="1"/>
  <c r="I93" i="1"/>
  <c r="I77" i="1" s="1"/>
  <c r="AA94" i="1"/>
  <c r="AA77" i="1" s="1"/>
  <c r="Q103" i="1"/>
  <c r="Q83" i="1" s="1"/>
  <c r="C104" i="1"/>
  <c r="C83" i="1" s="1"/>
  <c r="K104" i="1"/>
  <c r="K83" i="1" s="1"/>
  <c r="S104" i="1"/>
  <c r="AA104" i="1"/>
  <c r="AA83" i="1" s="1"/>
  <c r="M106" i="1"/>
  <c r="M84" i="1" s="1"/>
  <c r="U106" i="1"/>
  <c r="U84" i="1" s="1"/>
  <c r="G107" i="1"/>
  <c r="W107" i="1"/>
  <c r="I108" i="1"/>
  <c r="C72" i="1"/>
  <c r="K72" i="1"/>
  <c r="S72" i="1"/>
  <c r="AA72" i="1"/>
  <c r="E73" i="1"/>
  <c r="M73" i="1"/>
  <c r="U73" i="1"/>
  <c r="AC73" i="1"/>
  <c r="G74" i="1"/>
  <c r="O74" i="1"/>
  <c r="W74" i="1"/>
  <c r="AF74" i="1"/>
  <c r="C76" i="1"/>
  <c r="K76" i="1"/>
  <c r="S76" i="1"/>
  <c r="AA76" i="1"/>
  <c r="G78" i="1"/>
  <c r="O78" i="1"/>
  <c r="W78" i="1"/>
  <c r="AF78" i="1"/>
  <c r="I79" i="1"/>
  <c r="Y79" i="1"/>
  <c r="C80" i="1"/>
  <c r="K80" i="1"/>
  <c r="S80" i="1"/>
  <c r="AA80" i="1"/>
  <c r="E81" i="1"/>
  <c r="M81" i="1"/>
  <c r="U81" i="1"/>
  <c r="AC81" i="1"/>
  <c r="G82" i="1"/>
  <c r="W82" i="1"/>
  <c r="AF82" i="1"/>
  <c r="N85" i="1"/>
  <c r="V85" i="1"/>
  <c r="AD85" i="1"/>
  <c r="J93" i="1"/>
  <c r="J77" i="1" s="1"/>
  <c r="Z93" i="1"/>
  <c r="Z77" i="1" s="1"/>
  <c r="T94" i="1"/>
  <c r="T77" i="1" s="1"/>
  <c r="P97" i="1"/>
  <c r="P75" i="1" s="1"/>
  <c r="D104" i="1"/>
  <c r="D83" i="1" s="1"/>
  <c r="T104" i="1"/>
  <c r="T83" i="1" s="1"/>
  <c r="AB104" i="1"/>
  <c r="AB83" i="1" s="1"/>
  <c r="N106" i="1"/>
  <c r="N84" i="1" s="1"/>
  <c r="V106" i="1"/>
  <c r="H107" i="1"/>
  <c r="H84" i="1" s="1"/>
  <c r="J108" i="1"/>
  <c r="J84" i="1" s="1"/>
  <c r="O73" i="1"/>
  <c r="L93" i="1"/>
  <c r="L77" i="1" s="1"/>
  <c r="P106" i="1"/>
  <c r="P84" i="1" s="1"/>
  <c r="D72" i="1"/>
  <c r="L72" i="1"/>
  <c r="T72" i="1"/>
  <c r="AB72" i="1"/>
  <c r="N73" i="1"/>
  <c r="V73" i="1"/>
  <c r="AD73" i="1"/>
  <c r="P74" i="1"/>
  <c r="AG74" i="1"/>
  <c r="D76" i="1"/>
  <c r="L76" i="1"/>
  <c r="T76" i="1"/>
  <c r="AB76" i="1"/>
  <c r="H78" i="1"/>
  <c r="P78" i="1"/>
  <c r="AG78" i="1"/>
  <c r="J79" i="1"/>
  <c r="R79" i="1"/>
  <c r="Z79" i="1"/>
  <c r="D80" i="1"/>
  <c r="L80" i="1"/>
  <c r="T80" i="1"/>
  <c r="AB80" i="1"/>
  <c r="N81" i="1"/>
  <c r="V81" i="1"/>
  <c r="AD81" i="1"/>
  <c r="H82" i="1"/>
  <c r="X82" i="1"/>
  <c r="AG82" i="1"/>
  <c r="G85" i="1"/>
  <c r="O85" i="1"/>
  <c r="W85" i="1"/>
  <c r="AF85" i="1"/>
  <c r="AC89" i="1"/>
  <c r="AC87" i="1" s="1"/>
  <c r="C93" i="1"/>
  <c r="C77" i="1" s="1"/>
  <c r="K93" i="1"/>
  <c r="K77" i="1" s="1"/>
  <c r="S93" i="1"/>
  <c r="S77" i="1" s="1"/>
  <c r="M94" i="1"/>
  <c r="M77" i="1" s="1"/>
  <c r="U94" i="1"/>
  <c r="U77" i="1" s="1"/>
  <c r="AC94" i="1"/>
  <c r="AC77" i="1" s="1"/>
  <c r="Y97" i="1"/>
  <c r="Y75" i="1" s="1"/>
  <c r="S103" i="1"/>
  <c r="S83" i="1" s="1"/>
  <c r="E104" i="1"/>
  <c r="E83" i="1" s="1"/>
  <c r="M104" i="1"/>
  <c r="M83" i="1" s="1"/>
  <c r="U104" i="1"/>
  <c r="AC104" i="1"/>
  <c r="AC83" i="1" s="1"/>
  <c r="O106" i="1"/>
  <c r="O84" i="1" s="1"/>
  <c r="I107" i="1"/>
  <c r="I84" i="1" s="1"/>
  <c r="K108" i="1"/>
  <c r="AC72" i="1"/>
  <c r="N72" i="1"/>
  <c r="V72" i="1"/>
  <c r="AD72" i="1"/>
  <c r="H73" i="1"/>
  <c r="P73" i="1"/>
  <c r="X73" i="1"/>
  <c r="AG73" i="1"/>
  <c r="J74" i="1"/>
  <c r="R74" i="1"/>
  <c r="Z74" i="1"/>
  <c r="N76" i="1"/>
  <c r="V76" i="1"/>
  <c r="AD76" i="1"/>
  <c r="J78" i="1"/>
  <c r="R78" i="1"/>
  <c r="Z78" i="1"/>
  <c r="T79" i="1"/>
  <c r="AB79" i="1"/>
  <c r="N80" i="1"/>
  <c r="V80" i="1"/>
  <c r="AD80" i="1"/>
  <c r="H81" i="1"/>
  <c r="P81" i="1"/>
  <c r="X81" i="1"/>
  <c r="AG81" i="1"/>
  <c r="J82" i="1"/>
  <c r="Z82" i="1"/>
  <c r="I85" i="1"/>
  <c r="Q85" i="1"/>
  <c r="Y85" i="1"/>
  <c r="O94" i="1"/>
  <c r="O77" i="1" s="1"/>
  <c r="AF94" i="1"/>
  <c r="AF77" i="1" s="1"/>
  <c r="S97" i="1"/>
  <c r="S75" i="1" s="1"/>
  <c r="U103" i="1"/>
  <c r="U83" i="1" s="1"/>
  <c r="G104" i="1"/>
  <c r="G83" i="1" s="1"/>
  <c r="O104" i="1"/>
  <c r="O83" i="1" s="1"/>
  <c r="W104" i="1"/>
  <c r="W83" i="1" s="1"/>
  <c r="AF104" i="1"/>
  <c r="AF83" i="1" s="1"/>
  <c r="Q106" i="1"/>
  <c r="Q84" i="1" s="1"/>
  <c r="C107" i="1"/>
  <c r="C84" i="1" s="1"/>
  <c r="K107" i="1"/>
  <c r="K84" i="1" s="1"/>
  <c r="E108" i="1"/>
  <c r="E84" i="1" s="1"/>
  <c r="G72" i="1"/>
  <c r="O72" i="1"/>
  <c r="W72" i="1"/>
  <c r="AF72" i="1"/>
  <c r="I73" i="1"/>
  <c r="Q73" i="1"/>
  <c r="Y73" i="1"/>
  <c r="C74" i="1"/>
  <c r="K74" i="1"/>
  <c r="S74" i="1"/>
  <c r="AA74" i="1"/>
  <c r="G76" i="1"/>
  <c r="O76" i="1"/>
  <c r="W76" i="1"/>
  <c r="AF76" i="1"/>
  <c r="K78" i="1"/>
  <c r="S78" i="1"/>
  <c r="AA78" i="1"/>
  <c r="U79" i="1"/>
  <c r="G80" i="1"/>
  <c r="O80" i="1"/>
  <c r="AF80" i="1"/>
  <c r="I81" i="1"/>
  <c r="Q81" i="1"/>
  <c r="Y81" i="1"/>
  <c r="C82" i="1"/>
  <c r="K82" i="1"/>
  <c r="AA82" i="1"/>
  <c r="J85" i="1"/>
  <c r="R85" i="1"/>
  <c r="Z85" i="1"/>
  <c r="AG89" i="1"/>
  <c r="AG87" i="1" s="1"/>
  <c r="V93" i="1"/>
  <c r="V77" i="1" s="1"/>
  <c r="L102" i="1"/>
  <c r="L83" i="1" s="1"/>
  <c r="V103" i="1"/>
  <c r="V83" i="1" s="1"/>
  <c r="H104" i="1"/>
  <c r="H83" i="1" s="1"/>
  <c r="X104" i="1"/>
  <c r="X83" i="1" s="1"/>
  <c r="AG104" i="1"/>
  <c r="AG83" i="1" s="1"/>
  <c r="D107" i="1"/>
  <c r="D84" i="1" s="1"/>
  <c r="M72" i="1"/>
  <c r="G73" i="1"/>
  <c r="I74" i="1"/>
  <c r="H72" i="1"/>
  <c r="P72" i="1"/>
  <c r="X72" i="1"/>
  <c r="AG72" i="1"/>
  <c r="J73" i="1"/>
  <c r="R73" i="1"/>
  <c r="Z73" i="1"/>
  <c r="D74" i="1"/>
  <c r="L74" i="1"/>
  <c r="T74" i="1"/>
  <c r="AB74" i="1"/>
  <c r="H76" i="1"/>
  <c r="P76" i="1"/>
  <c r="X76" i="1"/>
  <c r="AG76" i="1"/>
  <c r="L78" i="1"/>
  <c r="V79" i="1"/>
  <c r="H80" i="1"/>
  <c r="P80" i="1"/>
  <c r="J81" i="1"/>
  <c r="R81" i="1"/>
  <c r="Z81" i="1"/>
  <c r="D82" i="1"/>
  <c r="L82" i="1"/>
  <c r="C85" i="1"/>
  <c r="K85" i="1"/>
  <c r="S85" i="1"/>
  <c r="AA85" i="1"/>
  <c r="AA90" i="1"/>
  <c r="G93" i="1"/>
  <c r="G77" i="1" s="1"/>
  <c r="Q94" i="1"/>
  <c r="Q77" i="1" s="1"/>
  <c r="Y94" i="1"/>
  <c r="Y77" i="1" s="1"/>
  <c r="M97" i="1"/>
  <c r="M75" i="1" s="1"/>
  <c r="I104" i="1"/>
  <c r="I83" i="1" s="1"/>
  <c r="Y104" i="1"/>
  <c r="Y83" i="1" s="1"/>
  <c r="AC107" i="1"/>
  <c r="G108" i="1"/>
  <c r="E76" i="1"/>
  <c r="U76" i="1"/>
  <c r="N104" i="1"/>
  <c r="N83" i="1" s="1"/>
  <c r="I72" i="1"/>
  <c r="Q72" i="1"/>
  <c r="C73" i="1"/>
  <c r="K73" i="1"/>
  <c r="AA73" i="1"/>
  <c r="E74" i="1"/>
  <c r="M74" i="1"/>
  <c r="U74" i="1"/>
  <c r="AC74" i="1"/>
  <c r="I76" i="1"/>
  <c r="Y76" i="1"/>
  <c r="E78" i="1"/>
  <c r="M78" i="1"/>
  <c r="U78" i="1"/>
  <c r="G79" i="1"/>
  <c r="I80" i="1"/>
  <c r="Q80" i="1"/>
  <c r="Y80" i="1"/>
  <c r="C81" i="1"/>
  <c r="K81" i="1"/>
  <c r="E82" i="1"/>
  <c r="AC82" i="1"/>
  <c r="P93" i="1"/>
  <c r="P77" i="1" s="1"/>
  <c r="J104" i="1"/>
  <c r="J83" i="1" s="1"/>
  <c r="AA87" i="1" l="1"/>
  <c r="C67" i="1"/>
  <c r="G84" i="1"/>
</calcChain>
</file>

<file path=xl/comments1.xml><?xml version="1.0" encoding="utf-8"?>
<comments xmlns="http://schemas.openxmlformats.org/spreadsheetml/2006/main">
  <authors>
    <author>xxyy</author>
    <author>uj-apa</author>
    <author>Karcsi</author>
  </authors>
  <commentList>
    <comment ref="C62" authorId="0" shapeId="0">
      <text>
        <r>
          <rPr>
            <b/>
            <sz val="8"/>
            <color indexed="81"/>
            <rFont val="Tahoma"/>
            <family val="2"/>
          </rPr>
          <t>Betett orak szama</t>
        </r>
      </text>
    </comment>
    <comment ref="C63" authorId="0" shapeId="0">
      <text>
        <r>
          <rPr>
            <b/>
            <sz val="8"/>
            <color indexed="81"/>
            <rFont val="Tahoma"/>
            <family val="2"/>
          </rPr>
          <t>Meg be nem tett orak szama</t>
        </r>
      </text>
    </comment>
    <comment ref="C64" authorId="1" shapeId="0">
      <text>
        <r>
          <rPr>
            <b/>
            <sz val="9"/>
            <color indexed="81"/>
            <rFont val="Tahoma"/>
            <family val="2"/>
          </rPr>
          <t>Online Orak szama</t>
        </r>
      </text>
    </comment>
    <comment ref="K64" authorId="1" shapeId="0">
      <text>
        <r>
          <rPr>
            <b/>
            <sz val="12"/>
            <color indexed="81"/>
            <rFont val="Tahoma"/>
            <family val="2"/>
          </rPr>
          <t>uj-apa:</t>
        </r>
        <r>
          <rPr>
            <sz val="12"/>
            <color indexed="81"/>
            <rFont val="Tahoma"/>
            <family val="2"/>
          </rPr>
          <t xml:space="preserve">
Czirjak kor a dadaknak, ezert Vad Marta
</t>
        </r>
      </text>
    </comment>
    <comment ref="Q64" authorId="1" shapeId="0">
      <text>
        <r>
          <rPr>
            <b/>
            <sz val="12"/>
            <color indexed="81"/>
            <rFont val="Tahoma"/>
            <family val="2"/>
          </rPr>
          <t>uj-apa:</t>
        </r>
        <r>
          <rPr>
            <sz val="12"/>
            <color indexed="81"/>
            <rFont val="Tahoma"/>
            <family val="2"/>
          </rPr>
          <t xml:space="preserve">
Tori fel orakbol jon ossze</t>
        </r>
      </text>
    </comment>
    <comment ref="S64" authorId="2" shapeId="0">
      <text>
        <r>
          <rPr>
            <b/>
            <sz val="8"/>
            <color indexed="81"/>
            <rFont val="Tahoma"/>
            <family val="2"/>
          </rPr>
          <t>Ha van valami plusz vagy minusz ora amit a program nem tud lekezelni
Pl. utolso vallas ora ami nem egyszerre van a kat. es a ref.  csoportnak</t>
        </r>
      </text>
    </comment>
    <comment ref="V64" authorId="2" shapeId="0">
      <text>
        <r>
          <rPr>
            <b/>
            <sz val="8"/>
            <color indexed="81"/>
            <rFont val="Tahoma"/>
            <family val="2"/>
          </rPr>
          <t>Ha van valami plusz vagy minusz ora amit a program nem tud lekezelni
Pl. utolso vallas ora ami nem egyszerre van a kat. es a ref.  csoportnak</t>
        </r>
      </text>
    </comment>
    <comment ref="W64" authorId="1" shapeId="0">
      <text>
        <r>
          <rPr>
            <b/>
            <sz val="12"/>
            <color indexed="81"/>
            <rFont val="Tahoma"/>
            <family val="2"/>
          </rPr>
          <t>uj-apa:</t>
        </r>
        <r>
          <rPr>
            <sz val="12"/>
            <color indexed="81"/>
            <rFont val="Tahoma"/>
            <family val="2"/>
          </rPr>
          <t xml:space="preserve">
tori-foldrajz fel orakbol jon ossze</t>
        </r>
      </text>
    </comment>
    <comment ref="Y64" authorId="2" shapeId="0">
      <text>
        <r>
          <rPr>
            <b/>
            <sz val="8"/>
            <color indexed="81"/>
            <rFont val="Tahoma"/>
            <family val="2"/>
          </rPr>
          <t>Ha van valami plusz vagy minusz ora amit a program nem tud lekezelni
Pl. utolso vallas ora ami nem egyszerre van a kat. es a ref.  csoportnak</t>
        </r>
      </text>
    </comment>
    <comment ref="AA64" authorId="2" shapeId="0">
      <text>
        <r>
          <rPr>
            <b/>
            <sz val="8"/>
            <color indexed="81"/>
            <rFont val="Tahoma"/>
            <family val="2"/>
          </rPr>
          <t>Ha van valami plusz vagy minusz ora amit a program nem tud lekezelni
Pl. utolso vallas ora ami nem egyszerre van a kat. es a ref.  csoportnak</t>
        </r>
      </text>
    </comment>
    <comment ref="AF64" authorId="2" shapeId="0">
      <text>
        <r>
          <rPr>
            <b/>
            <sz val="8"/>
            <color indexed="81"/>
            <rFont val="Tahoma"/>
            <family val="2"/>
          </rPr>
          <t>Ha van valami plusz vagy minusz ora amit a program nem tud lekezelni
Pl. utolso vallas ora ami nem egyszerre van a kat. es a ref.  csoportnak</t>
        </r>
      </text>
    </comment>
    <comment ref="C69" authorId="1" shapeId="0">
      <text>
        <r>
          <rPr>
            <b/>
            <sz val="9"/>
            <color indexed="81"/>
            <rFont val="Tahoma"/>
            <family val="2"/>
          </rPr>
          <t>Vallas orak szama/diak</t>
        </r>
      </text>
    </comment>
    <comment ref="C70" authorId="1" shapeId="0">
      <text>
        <r>
          <rPr>
            <b/>
            <sz val="9"/>
            <color indexed="81"/>
            <rFont val="Tahoma"/>
            <family val="2"/>
          </rPr>
          <t>Dupla Vallas orak szama (ref, Kat kulon)</t>
        </r>
      </text>
    </comment>
  </commentList>
</comments>
</file>

<file path=xl/sharedStrings.xml><?xml version="1.0" encoding="utf-8"?>
<sst xmlns="http://schemas.openxmlformats.org/spreadsheetml/2006/main" count="1128" uniqueCount="89">
  <si>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</si>
  <si>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</si>
  <si>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</si>
  <si>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</si>
  <si>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</si>
  <si>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</si>
  <si>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</si>
  <si>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</si>
  <si>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</si>
  <si>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</si>
  <si>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9c</t>
  </si>
  <si>
    <t>9d</t>
  </si>
  <si>
    <t>9e</t>
  </si>
  <si>
    <t>9f</t>
  </si>
  <si>
    <t>10a</t>
  </si>
  <si>
    <t>10b</t>
  </si>
  <si>
    <t>10c</t>
  </si>
  <si>
    <t>10d</t>
  </si>
  <si>
    <t>10e</t>
  </si>
  <si>
    <t>10f</t>
  </si>
  <si>
    <t>11a</t>
  </si>
  <si>
    <t>11b</t>
  </si>
  <si>
    <t>11c</t>
  </si>
  <si>
    <t>11d</t>
  </si>
  <si>
    <t>11e</t>
  </si>
  <si>
    <t>11f</t>
  </si>
  <si>
    <t>12a</t>
  </si>
  <si>
    <t>12b</t>
  </si>
  <si>
    <t>12c</t>
  </si>
  <si>
    <t>12d</t>
  </si>
  <si>
    <t>12e</t>
  </si>
  <si>
    <t>12f</t>
  </si>
  <si>
    <t>Magy</t>
  </si>
  <si>
    <t>Mat</t>
  </si>
  <si>
    <t>Ang</t>
  </si>
  <si>
    <t>Vall</t>
  </si>
  <si>
    <t>Techno</t>
  </si>
  <si>
    <t>Rom</t>
  </si>
  <si>
    <t>Peda</t>
  </si>
  <si>
    <t>Info3</t>
  </si>
  <si>
    <t>Bio</t>
  </si>
  <si>
    <t>Fiz</t>
  </si>
  <si>
    <t>Föld</t>
  </si>
  <si>
    <t>Töri</t>
  </si>
  <si>
    <t>Tesi</t>
  </si>
  <si>
    <t>Rajz</t>
  </si>
  <si>
    <t>Info1</t>
  </si>
  <si>
    <t>TT</t>
  </si>
  <si>
    <t>Z / R</t>
  </si>
  <si>
    <t>PP</t>
  </si>
  <si>
    <t>Zene</t>
  </si>
  <si>
    <t>Info</t>
  </si>
  <si>
    <t>Töri2</t>
  </si>
  <si>
    <t>Info2</t>
  </si>
  <si>
    <t>Ném</t>
  </si>
  <si>
    <t>Psiho</t>
  </si>
  <si>
    <t>Kém</t>
  </si>
  <si>
    <t>Rom-Peda</t>
  </si>
  <si>
    <t>Kezd</t>
  </si>
  <si>
    <t>Magy-Zene-Rajz</t>
  </si>
  <si>
    <t>Tesi-Peda</t>
  </si>
  <si>
    <t>Kém-Bio</t>
  </si>
  <si>
    <t>Ref</t>
  </si>
  <si>
    <t>Zene-Peda</t>
  </si>
  <si>
    <t>Rom-Magy</t>
  </si>
  <si>
    <t>Fiz-Föld</t>
  </si>
  <si>
    <t>Föld-Psiho</t>
  </si>
  <si>
    <t>Fiz-Bio</t>
  </si>
  <si>
    <t>Bio-Psiho</t>
  </si>
  <si>
    <t>Kat</t>
  </si>
  <si>
    <t>Rajz-Psiho</t>
  </si>
  <si>
    <t>Magy-Mat</t>
  </si>
  <si>
    <t>Psiho-Peda</t>
  </si>
  <si>
    <t>Mat-Peda</t>
  </si>
  <si>
    <t>Mat-Psiho</t>
  </si>
  <si>
    <t>Magy-Bio</t>
  </si>
  <si>
    <t>Fiz-Töri</t>
  </si>
  <si>
    <t>Föld-Töri-Peda</t>
  </si>
  <si>
    <t>Rajz-Peda</t>
  </si>
  <si>
    <t>Fiz-Peda</t>
  </si>
  <si>
    <t>Mat-Bio</t>
  </si>
  <si>
    <t>Kezdo</t>
  </si>
  <si>
    <t>Tehn</t>
  </si>
  <si>
    <t>Vallas</t>
  </si>
  <si>
    <t>Kat-Ref</t>
  </si>
  <si>
    <t>Fra</t>
  </si>
  <si>
    <t>Ola</t>
  </si>
  <si>
    <t>Fra-Ném</t>
  </si>
  <si>
    <t>Kezdõ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</si>
</sst>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10"/>
      <color indexed="10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55"/>
      <name val="Arial CE"/>
      <family val="2"/>
      <charset val="238"/>
    </font>
    <font>
      <b/>
      <sz val="14"/>
      <name val="Arial CE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2" fillId="2" borderId="4" xfId="0" applyFont="1" applyFill="1" applyBorder="1"/>
    <xf numFmtId="0" fontId="2" fillId="0" borderId="5" xfId="0" applyFont="1" applyBorder="1"/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2" fillId="0" borderId="7" xfId="0" applyFont="1" applyFill="1" applyBorder="1" applyAlignment="1" applyProtection="1">
      <alignment horizontal="center"/>
      <protection hidden="1"/>
    </xf>
    <xf numFmtId="0" fontId="4" fillId="0" borderId="0" xfId="0" applyFont="1"/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2" fillId="0" borderId="12" xfId="0" applyFont="1" applyFill="1" applyBorder="1" applyAlignment="1" applyProtection="1">
      <alignment horizontal="center"/>
      <protection hidden="1"/>
    </xf>
    <xf numFmtId="0" fontId="3" fillId="3" borderId="15" xfId="0" applyFont="1" applyFill="1" applyBorder="1"/>
    <xf numFmtId="0" fontId="3" fillId="4" borderId="13" xfId="0" applyFont="1" applyFill="1" applyBorder="1"/>
    <xf numFmtId="0" fontId="3" fillId="4" borderId="15" xfId="0" applyFont="1" applyFill="1" applyBorder="1"/>
    <xf numFmtId="0" fontId="2" fillId="2" borderId="16" xfId="0" applyFont="1" applyFill="1" applyBorder="1" applyAlignment="1" applyProtection="1">
      <alignment horizontal="center"/>
      <protection hidden="1"/>
    </xf>
    <xf numFmtId="0" fontId="2" fillId="2" borderId="17" xfId="0" applyFont="1" applyFill="1" applyBorder="1" applyAlignment="1" applyProtection="1">
      <alignment horizontal="center"/>
      <protection hidden="1"/>
    </xf>
    <xf numFmtId="0" fontId="3" fillId="0" borderId="18" xfId="0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3" fillId="3" borderId="23" xfId="0" applyFont="1" applyFill="1" applyBorder="1"/>
    <xf numFmtId="0" fontId="3" fillId="4" borderId="21" xfId="0" applyFont="1" applyFill="1" applyBorder="1"/>
    <xf numFmtId="0" fontId="3" fillId="4" borderId="23" xfId="0" applyFont="1" applyFill="1" applyBorder="1"/>
    <xf numFmtId="0" fontId="3" fillId="4" borderId="22" xfId="0" applyFont="1" applyFill="1" applyBorder="1"/>
    <xf numFmtId="0" fontId="3" fillId="4" borderId="14" xfId="0" applyFont="1" applyFill="1" applyBorder="1"/>
    <xf numFmtId="0" fontId="3" fillId="0" borderId="24" xfId="0" applyFont="1" applyFill="1" applyBorder="1"/>
    <xf numFmtId="0" fontId="3" fillId="0" borderId="25" xfId="0" applyFont="1" applyFill="1" applyBorder="1"/>
    <xf numFmtId="0" fontId="3" fillId="0" borderId="26" xfId="0" applyFont="1" applyFill="1" applyBorder="1"/>
    <xf numFmtId="0" fontId="3" fillId="0" borderId="12" xfId="0" applyFont="1" applyFill="1" applyBorder="1"/>
    <xf numFmtId="0" fontId="3" fillId="0" borderId="27" xfId="0" applyFont="1" applyFill="1" applyBorder="1"/>
    <xf numFmtId="0" fontId="3" fillId="0" borderId="17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6" fillId="5" borderId="28" xfId="0" applyFont="1" applyFill="1" applyBorder="1"/>
    <xf numFmtId="0" fontId="6" fillId="5" borderId="0" xfId="0" applyFont="1" applyFill="1" applyBorder="1"/>
    <xf numFmtId="0" fontId="6" fillId="5" borderId="29" xfId="0" applyFont="1" applyFill="1" applyBorder="1"/>
    <xf numFmtId="0" fontId="6" fillId="0" borderId="0" xfId="0" applyFont="1" applyBorder="1"/>
    <xf numFmtId="0" fontId="3" fillId="0" borderId="0" xfId="0" applyFont="1"/>
    <xf numFmtId="0" fontId="7" fillId="5" borderId="6" xfId="0" applyFont="1" applyFill="1" applyBorder="1" applyAlignment="1">
      <alignment horizontal="center"/>
    </xf>
    <xf numFmtId="0" fontId="3" fillId="0" borderId="0" xfId="0" applyFont="1" applyBorder="1"/>
    <xf numFmtId="0" fontId="6" fillId="6" borderId="1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34" xfId="0" applyFont="1" applyFill="1" applyBorder="1"/>
    <xf numFmtId="0" fontId="2" fillId="2" borderId="6" xfId="0" applyFont="1" applyFill="1" applyBorder="1"/>
    <xf numFmtId="0" fontId="2" fillId="8" borderId="6" xfId="0" applyFont="1" applyFill="1" applyBorder="1"/>
    <xf numFmtId="0" fontId="2" fillId="2" borderId="35" xfId="0" applyFont="1" applyFill="1" applyBorder="1"/>
    <xf numFmtId="0" fontId="2" fillId="2" borderId="36" xfId="0" applyFont="1" applyFill="1" applyBorder="1"/>
    <xf numFmtId="0" fontId="3" fillId="0" borderId="21" xfId="0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horizontal="center"/>
      <protection locked="0"/>
    </xf>
    <xf numFmtId="164" fontId="3" fillId="0" borderId="21" xfId="0" applyNumberFormat="1" applyFont="1" applyBorder="1"/>
    <xf numFmtId="164" fontId="3" fillId="0" borderId="22" xfId="0" applyNumberFormat="1" applyFont="1" applyBorder="1"/>
    <xf numFmtId="164" fontId="3" fillId="0" borderId="23" xfId="0" applyNumberFormat="1" applyFont="1" applyBorder="1"/>
    <xf numFmtId="164" fontId="3" fillId="0" borderId="7" xfId="0" applyNumberFormat="1" applyFont="1" applyBorder="1"/>
    <xf numFmtId="0" fontId="3" fillId="0" borderId="21" xfId="0" applyNumberFormat="1" applyFont="1" applyBorder="1"/>
    <xf numFmtId="0" fontId="3" fillId="0" borderId="22" xfId="0" applyNumberFormat="1" applyFont="1" applyBorder="1"/>
    <xf numFmtId="0" fontId="3" fillId="0" borderId="23" xfId="0" applyNumberFormat="1" applyFont="1" applyBorder="1"/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164" fontId="3" fillId="0" borderId="13" xfId="0" applyNumberFormat="1" applyFont="1" applyBorder="1"/>
    <xf numFmtId="164" fontId="3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0" fontId="3" fillId="0" borderId="13" xfId="0" applyNumberFormat="1" applyFont="1" applyBorder="1"/>
    <xf numFmtId="0" fontId="3" fillId="0" borderId="14" xfId="0" applyNumberFormat="1" applyFont="1" applyBorder="1"/>
    <xf numFmtId="0" fontId="3" fillId="0" borderId="15" xfId="0" applyNumberFormat="1" applyFont="1" applyBorder="1"/>
    <xf numFmtId="0" fontId="3" fillId="9" borderId="13" xfId="0" applyFont="1" applyFill="1" applyBorder="1" applyAlignment="1" applyProtection="1">
      <alignment horizontal="center"/>
      <protection locked="0"/>
    </xf>
    <xf numFmtId="0" fontId="3" fillId="9" borderId="14" xfId="0" applyFont="1" applyFill="1" applyBorder="1" applyAlignment="1" applyProtection="1">
      <alignment horizontal="center"/>
      <protection locked="0"/>
    </xf>
    <xf numFmtId="0" fontId="3" fillId="0" borderId="13" xfId="0" applyFont="1" applyBorder="1"/>
    <xf numFmtId="0" fontId="3" fillId="0" borderId="14" xfId="0" applyFont="1" applyBorder="1"/>
    <xf numFmtId="0" fontId="3" fillId="10" borderId="13" xfId="0" applyFont="1" applyFill="1" applyBorder="1" applyAlignment="1" applyProtection="1">
      <alignment horizontal="center"/>
      <protection locked="0"/>
    </xf>
    <xf numFmtId="0" fontId="3" fillId="10" borderId="14" xfId="0" applyFont="1" applyFill="1" applyBorder="1" applyAlignment="1" applyProtection="1">
      <alignment horizontal="center"/>
      <protection locked="0"/>
    </xf>
    <xf numFmtId="0" fontId="3" fillId="5" borderId="37" xfId="0" applyFont="1" applyFill="1" applyBorder="1" applyAlignment="1" applyProtection="1">
      <alignment horizontal="center"/>
      <protection locked="0"/>
    </xf>
    <xf numFmtId="0" fontId="3" fillId="5" borderId="38" xfId="0" applyFont="1" applyFill="1" applyBorder="1" applyAlignment="1" applyProtection="1">
      <alignment horizontal="center"/>
      <protection locked="0"/>
    </xf>
    <xf numFmtId="164" fontId="3" fillId="0" borderId="37" xfId="0" applyNumberFormat="1" applyFont="1" applyBorder="1"/>
    <xf numFmtId="164" fontId="3" fillId="0" borderId="38" xfId="0" applyNumberFormat="1" applyFont="1" applyBorder="1"/>
    <xf numFmtId="164" fontId="3" fillId="0" borderId="39" xfId="0" applyNumberFormat="1" applyFont="1" applyBorder="1"/>
    <xf numFmtId="164" fontId="3" fillId="0" borderId="40" xfId="0" applyNumberFormat="1" applyFont="1" applyBorder="1"/>
    <xf numFmtId="0" fontId="3" fillId="11" borderId="13" xfId="0" applyFont="1" applyFill="1" applyBorder="1" applyAlignment="1" applyProtection="1">
      <alignment horizontal="center"/>
      <protection locked="0"/>
    </xf>
    <xf numFmtId="0" fontId="3" fillId="11" borderId="14" xfId="0" applyFont="1" applyFill="1" applyBorder="1" applyAlignment="1" applyProtection="1">
      <alignment horizontal="center"/>
      <protection locked="0"/>
    </xf>
    <xf numFmtId="164" fontId="3" fillId="0" borderId="41" xfId="0" applyNumberFormat="1" applyFont="1" applyBorder="1"/>
    <xf numFmtId="0" fontId="3" fillId="0" borderId="15" xfId="0" applyFont="1" applyBorder="1"/>
    <xf numFmtId="0" fontId="3" fillId="12" borderId="18" xfId="0" applyFont="1" applyFill="1" applyBorder="1" applyAlignment="1" applyProtection="1">
      <alignment horizontal="center"/>
      <protection locked="0"/>
    </xf>
    <xf numFmtId="0" fontId="3" fillId="12" borderId="19" xfId="0" applyFont="1" applyFill="1" applyBorder="1" applyAlignment="1" applyProtection="1">
      <alignment horizontal="center"/>
      <protection locked="0"/>
    </xf>
    <xf numFmtId="164" fontId="3" fillId="0" borderId="18" xfId="0" applyNumberFormat="1" applyFont="1" applyBorder="1"/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17" xfId="0" applyNumberFormat="1" applyFont="1" applyBorder="1"/>
    <xf numFmtId="1" fontId="3" fillId="0" borderId="19" xfId="0" applyNumberFormat="1" applyFont="1" applyBorder="1"/>
    <xf numFmtId="0" fontId="3" fillId="0" borderId="18" xfId="0" applyNumberFormat="1" applyFont="1" applyBorder="1"/>
    <xf numFmtId="0" fontId="3" fillId="0" borderId="19" xfId="0" applyNumberFormat="1" applyFont="1" applyBorder="1"/>
    <xf numFmtId="0" fontId="3" fillId="0" borderId="20" xfId="0" applyNumberFormat="1" applyFont="1" applyBorder="1"/>
    <xf numFmtId="0" fontId="5" fillId="0" borderId="42" xfId="0" applyFont="1" applyFill="1" applyBorder="1" applyAlignment="1">
      <alignment horizontal="center"/>
    </xf>
    <xf numFmtId="0" fontId="3" fillId="0" borderId="42" xfId="0" applyFont="1" applyBorder="1"/>
    <xf numFmtId="0" fontId="3" fillId="12" borderId="21" xfId="0" applyFont="1" applyFill="1" applyBorder="1" applyAlignment="1" applyProtection="1">
      <alignment horizontal="center"/>
      <protection locked="0"/>
    </xf>
    <xf numFmtId="0" fontId="3" fillId="12" borderId="23" xfId="0" applyFont="1" applyFill="1" applyBorder="1" applyAlignment="1" applyProtection="1">
      <alignment horizontal="center"/>
      <protection locked="0"/>
    </xf>
    <xf numFmtId="164" fontId="3" fillId="12" borderId="23" xfId="0" applyNumberFormat="1" applyFont="1" applyFill="1" applyBorder="1"/>
    <xf numFmtId="164" fontId="3" fillId="12" borderId="7" xfId="0" applyNumberFormat="1" applyFont="1" applyFill="1" applyBorder="1"/>
    <xf numFmtId="164" fontId="3" fillId="12" borderId="22" xfId="0" applyNumberFormat="1" applyFont="1" applyFill="1" applyBorder="1"/>
    <xf numFmtId="0" fontId="3" fillId="12" borderId="13" xfId="0" applyFont="1" applyFill="1" applyBorder="1" applyAlignment="1" applyProtection="1">
      <alignment horizontal="center"/>
      <protection locked="0"/>
    </xf>
    <xf numFmtId="0" fontId="3" fillId="12" borderId="15" xfId="0" applyFont="1" applyFill="1" applyBorder="1" applyAlignment="1" applyProtection="1">
      <alignment horizontal="center"/>
      <protection locked="0"/>
    </xf>
    <xf numFmtId="164" fontId="3" fillId="12" borderId="15" xfId="0" applyNumberFormat="1" applyFont="1" applyFill="1" applyBorder="1"/>
    <xf numFmtId="164" fontId="3" fillId="12" borderId="12" xfId="0" applyNumberFormat="1" applyFont="1" applyFill="1" applyBorder="1"/>
    <xf numFmtId="164" fontId="3" fillId="12" borderId="14" xfId="0" applyNumberFormat="1" applyFont="1" applyFill="1" applyBorder="1"/>
    <xf numFmtId="0" fontId="3" fillId="12" borderId="20" xfId="0" applyFont="1" applyFill="1" applyBorder="1" applyAlignment="1" applyProtection="1">
      <alignment horizontal="center"/>
      <protection locked="0"/>
    </xf>
    <xf numFmtId="164" fontId="3" fillId="12" borderId="20" xfId="0" applyNumberFormat="1" applyFont="1" applyFill="1" applyBorder="1"/>
    <xf numFmtId="164" fontId="3" fillId="12" borderId="17" xfId="0" applyNumberFormat="1" applyFont="1" applyFill="1" applyBorder="1"/>
    <xf numFmtId="164" fontId="3" fillId="12" borderId="19" xfId="0" applyNumberFormat="1" applyFont="1" applyFill="1" applyBorder="1"/>
    <xf numFmtId="0" fontId="3" fillId="10" borderId="21" xfId="0" applyFont="1" applyFill="1" applyBorder="1" applyAlignment="1" applyProtection="1">
      <alignment horizontal="center"/>
      <protection locked="0"/>
    </xf>
    <xf numFmtId="0" fontId="3" fillId="10" borderId="23" xfId="0" applyFont="1" applyFill="1" applyBorder="1" applyAlignment="1" applyProtection="1">
      <alignment horizontal="center"/>
      <protection locked="0"/>
    </xf>
    <xf numFmtId="164" fontId="3" fillId="10" borderId="23" xfId="0" applyNumberFormat="1" applyFont="1" applyFill="1" applyBorder="1"/>
    <xf numFmtId="164" fontId="3" fillId="10" borderId="7" xfId="0" applyNumberFormat="1" applyFont="1" applyFill="1" applyBorder="1"/>
    <xf numFmtId="164" fontId="3" fillId="10" borderId="22" xfId="0" applyNumberFormat="1" applyFont="1" applyFill="1" applyBorder="1"/>
    <xf numFmtId="0" fontId="3" fillId="10" borderId="18" xfId="0" applyFont="1" applyFill="1" applyBorder="1" applyAlignment="1" applyProtection="1">
      <alignment horizontal="center"/>
      <protection locked="0"/>
    </xf>
    <xf numFmtId="0" fontId="3" fillId="10" borderId="20" xfId="0" applyFont="1" applyFill="1" applyBorder="1" applyAlignment="1" applyProtection="1">
      <alignment horizontal="center"/>
      <protection locked="0"/>
    </xf>
    <xf numFmtId="164" fontId="3" fillId="10" borderId="20" xfId="0" applyNumberFormat="1" applyFont="1" applyFill="1" applyBorder="1"/>
    <xf numFmtId="164" fontId="3" fillId="10" borderId="17" xfId="0" applyNumberFormat="1" applyFont="1" applyFill="1" applyBorder="1"/>
    <xf numFmtId="164" fontId="3" fillId="10" borderId="19" xfId="0" applyNumberFormat="1" applyFont="1" applyFill="1" applyBorder="1"/>
    <xf numFmtId="0" fontId="3" fillId="9" borderId="21" xfId="0" applyFont="1" applyFill="1" applyBorder="1" applyAlignment="1" applyProtection="1">
      <alignment horizontal="center"/>
      <protection locked="0"/>
    </xf>
    <xf numFmtId="0" fontId="3" fillId="9" borderId="23" xfId="0" applyFont="1" applyFill="1" applyBorder="1" applyAlignment="1" applyProtection="1">
      <alignment horizontal="center"/>
      <protection locked="0"/>
    </xf>
    <xf numFmtId="164" fontId="3" fillId="9" borderId="23" xfId="0" applyNumberFormat="1" applyFont="1" applyFill="1" applyBorder="1"/>
    <xf numFmtId="164" fontId="3" fillId="9" borderId="7" xfId="0" applyNumberFormat="1" applyFont="1" applyFill="1" applyBorder="1"/>
    <xf numFmtId="164" fontId="3" fillId="9" borderId="22" xfId="0" applyNumberFormat="1" applyFont="1" applyFill="1" applyBorder="1"/>
    <xf numFmtId="0" fontId="3" fillId="9" borderId="15" xfId="0" applyFont="1" applyFill="1" applyBorder="1" applyAlignment="1" applyProtection="1">
      <alignment horizontal="center"/>
      <protection locked="0"/>
    </xf>
    <xf numFmtId="164" fontId="3" fillId="9" borderId="15" xfId="0" applyNumberFormat="1" applyFont="1" applyFill="1" applyBorder="1"/>
    <xf numFmtId="164" fontId="3" fillId="9" borderId="12" xfId="0" applyNumberFormat="1" applyFont="1" applyFill="1" applyBorder="1"/>
    <xf numFmtId="164" fontId="3" fillId="9" borderId="14" xfId="0" applyNumberFormat="1" applyFont="1" applyFill="1" applyBorder="1"/>
    <xf numFmtId="0" fontId="3" fillId="9" borderId="13" xfId="0" applyFont="1" applyFill="1" applyBorder="1" applyAlignment="1" applyProtection="1">
      <alignment horizontal="left"/>
      <protection locked="0"/>
    </xf>
    <xf numFmtId="0" fontId="3" fillId="9" borderId="15" xfId="0" applyFont="1" applyFill="1" applyBorder="1" applyAlignment="1" applyProtection="1">
      <alignment horizontal="left"/>
      <protection locked="0"/>
    </xf>
    <xf numFmtId="0" fontId="3" fillId="9" borderId="18" xfId="0" applyFont="1" applyFill="1" applyBorder="1" applyAlignment="1" applyProtection="1">
      <alignment horizontal="left"/>
      <protection locked="0"/>
    </xf>
    <xf numFmtId="0" fontId="3" fillId="9" borderId="20" xfId="0" applyFont="1" applyFill="1" applyBorder="1" applyAlignment="1" applyProtection="1">
      <alignment horizontal="left"/>
      <protection locked="0"/>
    </xf>
    <xf numFmtId="164" fontId="3" fillId="9" borderId="20" xfId="0" applyNumberFormat="1" applyFont="1" applyFill="1" applyBorder="1"/>
    <xf numFmtId="164" fontId="3" fillId="9" borderId="17" xfId="0" applyNumberFormat="1" applyFont="1" applyFill="1" applyBorder="1"/>
    <xf numFmtId="164" fontId="3" fillId="9" borderId="19" xfId="0" applyNumberFormat="1" applyFont="1" applyFill="1" applyBorder="1"/>
    <xf numFmtId="0" fontId="5" fillId="0" borderId="0" xfId="0" applyFont="1" applyBorder="1" applyAlignment="1">
      <alignment horizontal="center"/>
    </xf>
    <xf numFmtId="0" fontId="3" fillId="5" borderId="21" xfId="0" applyFont="1" applyFill="1" applyBorder="1" applyAlignment="1" applyProtection="1">
      <alignment horizontal="center"/>
      <protection locked="0"/>
    </xf>
    <xf numFmtId="0" fontId="3" fillId="5" borderId="23" xfId="0" applyFont="1" applyFill="1" applyBorder="1" applyAlignment="1" applyProtection="1">
      <alignment horizontal="center"/>
      <protection locked="0"/>
    </xf>
    <xf numFmtId="164" fontId="3" fillId="5" borderId="23" xfId="0" applyNumberFormat="1" applyFont="1" applyFill="1" applyBorder="1"/>
    <xf numFmtId="164" fontId="3" fillId="5" borderId="7" xfId="0" applyNumberFormat="1" applyFont="1" applyFill="1" applyBorder="1"/>
    <xf numFmtId="164" fontId="3" fillId="5" borderId="22" xfId="0" applyNumberFormat="1" applyFont="1" applyFill="1" applyBorder="1"/>
    <xf numFmtId="0" fontId="3" fillId="5" borderId="13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164" fontId="3" fillId="5" borderId="15" xfId="0" applyNumberFormat="1" applyFont="1" applyFill="1" applyBorder="1"/>
    <xf numFmtId="164" fontId="3" fillId="5" borderId="12" xfId="0" applyNumberFormat="1" applyFont="1" applyFill="1" applyBorder="1"/>
    <xf numFmtId="164" fontId="3" fillId="5" borderId="14" xfId="0" applyNumberFormat="1" applyFont="1" applyFill="1" applyBorder="1"/>
    <xf numFmtId="0" fontId="3" fillId="5" borderId="18" xfId="0" applyFont="1" applyFill="1" applyBorder="1" applyAlignment="1" applyProtection="1">
      <alignment horizontal="center"/>
      <protection locked="0"/>
    </xf>
    <xf numFmtId="0" fontId="3" fillId="5" borderId="20" xfId="0" applyFont="1" applyFill="1" applyBorder="1" applyAlignment="1" applyProtection="1">
      <alignment horizontal="center"/>
      <protection locked="0"/>
    </xf>
    <xf numFmtId="164" fontId="3" fillId="5" borderId="20" xfId="0" applyNumberFormat="1" applyFont="1" applyFill="1" applyBorder="1"/>
    <xf numFmtId="164" fontId="3" fillId="5" borderId="17" xfId="0" applyNumberFormat="1" applyFont="1" applyFill="1" applyBorder="1"/>
    <xf numFmtId="164" fontId="3" fillId="5" borderId="19" xfId="0" applyNumberFormat="1" applyFont="1" applyFill="1" applyBorder="1"/>
    <xf numFmtId="0" fontId="3" fillId="11" borderId="21" xfId="0" applyFont="1" applyFill="1" applyBorder="1" applyAlignment="1" applyProtection="1">
      <alignment horizontal="center"/>
      <protection locked="0"/>
    </xf>
    <xf numFmtId="0" fontId="3" fillId="11" borderId="23" xfId="0" applyFont="1" applyFill="1" applyBorder="1" applyAlignment="1" applyProtection="1">
      <alignment horizontal="center"/>
      <protection locked="0"/>
    </xf>
    <xf numFmtId="164" fontId="3" fillId="11" borderId="23" xfId="0" applyNumberFormat="1" applyFont="1" applyFill="1" applyBorder="1"/>
    <xf numFmtId="164" fontId="3" fillId="11" borderId="7" xfId="0" applyNumberFormat="1" applyFont="1" applyFill="1" applyBorder="1"/>
    <xf numFmtId="164" fontId="3" fillId="11" borderId="22" xfId="0" applyNumberFormat="1" applyFont="1" applyFill="1" applyBorder="1"/>
    <xf numFmtId="164" fontId="3" fillId="11" borderId="26" xfId="0" applyNumberFormat="1" applyFont="1" applyFill="1" applyBorder="1"/>
    <xf numFmtId="164" fontId="3" fillId="11" borderId="15" xfId="0" applyNumberFormat="1" applyFont="1" applyFill="1" applyBorder="1"/>
    <xf numFmtId="164" fontId="3" fillId="11" borderId="12" xfId="0" applyNumberFormat="1" applyFont="1" applyFill="1" applyBorder="1"/>
    <xf numFmtId="164" fontId="3" fillId="11" borderId="14" xfId="0" applyNumberFormat="1" applyFont="1" applyFill="1" applyBorder="1"/>
    <xf numFmtId="0" fontId="3" fillId="11" borderId="18" xfId="0" applyFont="1" applyFill="1" applyBorder="1" applyAlignment="1" applyProtection="1">
      <alignment horizontal="center"/>
      <protection locked="0"/>
    </xf>
    <xf numFmtId="0" fontId="3" fillId="11" borderId="19" xfId="0" applyFont="1" applyFill="1" applyBorder="1" applyAlignment="1" applyProtection="1">
      <alignment horizontal="center"/>
      <protection locked="0"/>
    </xf>
    <xf numFmtId="164" fontId="3" fillId="11" borderId="27" xfId="0" applyNumberFormat="1" applyFont="1" applyFill="1" applyBorder="1"/>
    <xf numFmtId="164" fontId="3" fillId="11" borderId="20" xfId="0" applyNumberFormat="1" applyFont="1" applyFill="1" applyBorder="1"/>
    <xf numFmtId="164" fontId="3" fillId="11" borderId="17" xfId="0" applyNumberFormat="1" applyFont="1" applyFill="1" applyBorder="1"/>
    <xf numFmtId="164" fontId="3" fillId="11" borderId="19" xfId="0" applyNumberFormat="1" applyFont="1" applyFill="1" applyBorder="1"/>
  </cellXfs>
  <cellStyles count="1">
    <cellStyle name="Normál" xfId="0" builtinId="0"/>
  </cellStyles>
  <dxfs count="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144780</xdr:colOff>
          <xdr:row>0</xdr:row>
          <xdr:rowOff>121920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FF0000"/>
                  </a:solidFill>
                  <a:latin typeface="Arial CE"/>
                  <a:cs typeface="Arial CE"/>
                </a:rPr>
                <a:t>Fã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li/25-26k/diradj/orerend/Orar2025_nov3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obs"/>
      <sheetName val="COD"/>
      <sheetName val="PLAN"/>
      <sheetName val="REP"/>
      <sheetName val="RepP"/>
      <sheetName val="PrintR"/>
      <sheetName val="Keresek"/>
      <sheetName val="Nr.ore"/>
      <sheetName val="PROF"/>
      <sheetName val="CLASE"/>
      <sheetName val="Csop Peda uj"/>
      <sheetName val="PrintP"/>
      <sheetName val="1Cls"/>
      <sheetName val="1Prof"/>
      <sheetName val="PrintC"/>
      <sheetName val="Csoportok Peda nyelv"/>
      <sheetName val="a"/>
      <sheetName val="Suplinire"/>
      <sheetName val="Scoala altfel"/>
      <sheetName val="Termek"/>
      <sheetName val="Fizika"/>
      <sheetName val="PrintPorta"/>
      <sheetName val="undo"/>
      <sheetName val="Pontozas"/>
    </sheetNames>
    <definedNames>
      <definedName name="orarElevi"/>
    </definedNames>
    <sheetDataSet>
      <sheetData sheetId="0"/>
      <sheetData sheetId="1"/>
      <sheetData sheetId="2"/>
      <sheetData sheetId="3">
        <row r="119">
          <cell r="D119">
            <v>29</v>
          </cell>
          <cell r="F119">
            <v>32</v>
          </cell>
          <cell r="G119">
            <v>0</v>
          </cell>
          <cell r="H119">
            <v>35</v>
          </cell>
          <cell r="I119">
            <v>35</v>
          </cell>
          <cell r="J119">
            <v>34</v>
          </cell>
          <cell r="K119">
            <v>34</v>
          </cell>
          <cell r="L119">
            <v>34</v>
          </cell>
          <cell r="M119">
            <v>38</v>
          </cell>
          <cell r="N119">
            <v>38.5</v>
          </cell>
          <cell r="O119">
            <v>34.5</v>
          </cell>
          <cell r="P119">
            <v>34.5</v>
          </cell>
          <cell r="Q119">
            <v>33.5</v>
          </cell>
          <cell r="R119">
            <v>34</v>
          </cell>
          <cell r="S119">
            <v>38</v>
          </cell>
          <cell r="T119">
            <v>37.5</v>
          </cell>
          <cell r="U119">
            <v>33.5</v>
          </cell>
          <cell r="V119">
            <v>33.5</v>
          </cell>
          <cell r="W119">
            <v>32.5</v>
          </cell>
          <cell r="X119">
            <v>35</v>
          </cell>
          <cell r="Y119">
            <v>44.5</v>
          </cell>
          <cell r="Z119">
            <v>36</v>
          </cell>
          <cell r="AA119">
            <v>32</v>
          </cell>
          <cell r="AB119">
            <v>35</v>
          </cell>
          <cell r="AC119">
            <v>35</v>
          </cell>
          <cell r="AD119">
            <v>35</v>
          </cell>
          <cell r="AF119">
            <v>37</v>
          </cell>
          <cell r="AG119">
            <v>32</v>
          </cell>
          <cell r="AH119">
            <v>34</v>
          </cell>
          <cell r="AI119">
            <v>34</v>
          </cell>
        </row>
      </sheetData>
      <sheetData sheetId="4"/>
      <sheetData sheetId="5"/>
      <sheetData sheetId="6"/>
      <sheetData sheetId="7"/>
      <sheetData sheetId="8"/>
      <sheetData sheetId="9">
        <row r="5">
          <cell r="A5" t="str">
            <v>L</v>
          </cell>
          <cell r="B5">
            <v>1</v>
          </cell>
        </row>
        <row r="6">
          <cell r="A6" t="str">
            <v>U</v>
          </cell>
          <cell r="B6">
            <v>2</v>
          </cell>
        </row>
        <row r="7">
          <cell r="A7" t="str">
            <v>N</v>
          </cell>
          <cell r="B7">
            <v>3</v>
          </cell>
        </row>
        <row r="8">
          <cell r="A8" t="str">
            <v>I</v>
          </cell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A17" t="str">
            <v>M</v>
          </cell>
          <cell r="B17">
            <v>1</v>
          </cell>
        </row>
        <row r="18">
          <cell r="A18" t="str">
            <v>A</v>
          </cell>
          <cell r="B18">
            <v>2</v>
          </cell>
        </row>
        <row r="19">
          <cell r="A19" t="str">
            <v>R</v>
          </cell>
          <cell r="B19">
            <v>3</v>
          </cell>
        </row>
        <row r="20">
          <cell r="A20" t="str">
            <v>T</v>
          </cell>
          <cell r="B20">
            <v>4</v>
          </cell>
        </row>
        <row r="21">
          <cell r="A21" t="str">
            <v>I</v>
          </cell>
          <cell r="B21">
            <v>5</v>
          </cell>
        </row>
        <row r="22">
          <cell r="B22">
            <v>6</v>
          </cell>
        </row>
        <row r="23">
          <cell r="B23">
            <v>7</v>
          </cell>
        </row>
        <row r="24">
          <cell r="B24">
            <v>8</v>
          </cell>
        </row>
        <row r="25">
          <cell r="B25">
            <v>9</v>
          </cell>
        </row>
        <row r="26">
          <cell r="B26">
            <v>10</v>
          </cell>
        </row>
        <row r="27">
          <cell r="B27">
            <v>11</v>
          </cell>
        </row>
        <row r="28">
          <cell r="B28">
            <v>12</v>
          </cell>
        </row>
        <row r="29">
          <cell r="A29" t="str">
            <v>M</v>
          </cell>
          <cell r="B29">
            <v>1</v>
          </cell>
        </row>
        <row r="30">
          <cell r="A30" t="str">
            <v>I</v>
          </cell>
          <cell r="B30">
            <v>2</v>
          </cell>
        </row>
        <row r="31">
          <cell r="A31" t="str">
            <v>E</v>
          </cell>
          <cell r="B31">
            <v>3</v>
          </cell>
        </row>
        <row r="32">
          <cell r="A32" t="str">
            <v>R</v>
          </cell>
          <cell r="B32">
            <v>4</v>
          </cell>
        </row>
        <row r="33">
          <cell r="A33" t="str">
            <v>C</v>
          </cell>
          <cell r="B33">
            <v>5</v>
          </cell>
        </row>
        <row r="34">
          <cell r="A34" t="str">
            <v>U</v>
          </cell>
          <cell r="B34">
            <v>6</v>
          </cell>
        </row>
        <row r="35">
          <cell r="A35" t="str">
            <v>R</v>
          </cell>
          <cell r="B35">
            <v>7</v>
          </cell>
        </row>
        <row r="36">
          <cell r="A36" t="str">
            <v>I</v>
          </cell>
          <cell r="B36">
            <v>8</v>
          </cell>
        </row>
        <row r="37">
          <cell r="B37">
            <v>9</v>
          </cell>
        </row>
        <row r="38">
          <cell r="B38">
            <v>10</v>
          </cell>
        </row>
        <row r="39">
          <cell r="B39">
            <v>11</v>
          </cell>
        </row>
        <row r="40">
          <cell r="B40">
            <v>12</v>
          </cell>
        </row>
        <row r="41">
          <cell r="A41" t="str">
            <v>J</v>
          </cell>
          <cell r="B41">
            <v>1</v>
          </cell>
        </row>
        <row r="42">
          <cell r="A42" t="str">
            <v>O</v>
          </cell>
          <cell r="B42">
            <v>2</v>
          </cell>
        </row>
        <row r="43">
          <cell r="A43" t="str">
            <v>I</v>
          </cell>
          <cell r="B43">
            <v>3</v>
          </cell>
        </row>
        <row r="44">
          <cell r="B44">
            <v>4</v>
          </cell>
        </row>
        <row r="45">
          <cell r="B45">
            <v>5</v>
          </cell>
        </row>
        <row r="46">
          <cell r="B46">
            <v>6</v>
          </cell>
        </row>
        <row r="47">
          <cell r="B47">
            <v>7</v>
          </cell>
        </row>
        <row r="48">
          <cell r="B48">
            <v>8</v>
          </cell>
        </row>
        <row r="49">
          <cell r="B49">
            <v>9</v>
          </cell>
        </row>
        <row r="50">
          <cell r="B50">
            <v>10</v>
          </cell>
        </row>
        <row r="51">
          <cell r="B51">
            <v>11</v>
          </cell>
        </row>
        <row r="52">
          <cell r="B52">
            <v>12</v>
          </cell>
        </row>
        <row r="53">
          <cell r="A53" t="str">
            <v>V</v>
          </cell>
          <cell r="B53">
            <v>1</v>
          </cell>
        </row>
        <row r="54">
          <cell r="A54" t="str">
            <v>I</v>
          </cell>
          <cell r="B54">
            <v>2</v>
          </cell>
        </row>
        <row r="55">
          <cell r="A55" t="str">
            <v>N</v>
          </cell>
          <cell r="B55">
            <v>3</v>
          </cell>
        </row>
        <row r="56">
          <cell r="A56" t="str">
            <v>E</v>
          </cell>
          <cell r="B56">
            <v>4</v>
          </cell>
        </row>
        <row r="57">
          <cell r="A57" t="str">
            <v>R</v>
          </cell>
          <cell r="B57">
            <v>5</v>
          </cell>
        </row>
        <row r="58">
          <cell r="A58" t="str">
            <v>I</v>
          </cell>
          <cell r="B58">
            <v>6</v>
          </cell>
        </row>
        <row r="59">
          <cell r="B59">
            <v>7</v>
          </cell>
        </row>
        <row r="60">
          <cell r="B60">
            <v>8</v>
          </cell>
        </row>
        <row r="61">
          <cell r="B61">
            <v>9</v>
          </cell>
        </row>
        <row r="62">
          <cell r="B62">
            <v>10</v>
          </cell>
        </row>
        <row r="63">
          <cell r="B63">
            <v>11</v>
          </cell>
        </row>
        <row r="64">
          <cell r="B64">
            <v>12</v>
          </cell>
        </row>
      </sheetData>
      <sheetData sheetId="10">
        <row r="62">
          <cell r="C62">
            <v>29</v>
          </cell>
          <cell r="D62">
            <v>29</v>
          </cell>
          <cell r="E62">
            <v>32</v>
          </cell>
          <cell r="F62">
            <v>0</v>
          </cell>
          <cell r="G62">
            <v>35</v>
          </cell>
          <cell r="H62">
            <v>35</v>
          </cell>
          <cell r="I62">
            <v>34</v>
          </cell>
          <cell r="J62">
            <v>34</v>
          </cell>
          <cell r="K62">
            <v>34</v>
          </cell>
          <cell r="L62">
            <v>32</v>
          </cell>
          <cell r="M62">
            <v>39</v>
          </cell>
          <cell r="N62">
            <v>35</v>
          </cell>
          <cell r="O62">
            <v>35</v>
          </cell>
          <cell r="P62">
            <v>34</v>
          </cell>
          <cell r="Q62">
            <v>34</v>
          </cell>
          <cell r="R62">
            <v>34</v>
          </cell>
          <cell r="S62">
            <v>38</v>
          </cell>
          <cell r="T62">
            <v>34</v>
          </cell>
          <cell r="U62">
            <v>34</v>
          </cell>
          <cell r="V62">
            <v>33</v>
          </cell>
          <cell r="W62">
            <v>34</v>
          </cell>
          <cell r="X62">
            <v>37</v>
          </cell>
          <cell r="Y62">
            <v>37</v>
          </cell>
          <cell r="Z62">
            <v>34</v>
          </cell>
          <cell r="AA62">
            <v>35</v>
          </cell>
          <cell r="AB62">
            <v>35</v>
          </cell>
          <cell r="AC62">
            <v>34</v>
          </cell>
          <cell r="AD62">
            <v>35</v>
          </cell>
          <cell r="AF62">
            <v>34</v>
          </cell>
          <cell r="AG62">
            <v>34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10"/>
  <sheetViews>
    <sheetView tabSelected="1" topLeftCell="A3" workbookViewId="0">
      <selection sqref="A1:XFD1048576"/>
    </sheetView>
  </sheetViews>
  <sheetFormatPr defaultColWidth="6.33203125" defaultRowHeight="13.2"/>
  <cols>
    <col min="1" max="1" width="2.21875" style="159" bestFit="1" customWidth="1"/>
    <col min="2" max="2" width="2.44140625" style="159" bestFit="1" customWidth="1"/>
    <col min="3" max="5" width="7.21875" style="51" bestFit="1" customWidth="1"/>
    <col min="6" max="6" width="4.109375" style="51" bestFit="1" customWidth="1"/>
    <col min="7" max="10" width="7.21875" style="51" bestFit="1" customWidth="1"/>
    <col min="11" max="11" width="5.44140625" style="51" bestFit="1" customWidth="1"/>
    <col min="12" max="12" width="9.77734375" style="51" bestFit="1" customWidth="1"/>
    <col min="13" max="15" width="6.44140625" style="51" bestFit="1" customWidth="1"/>
    <col min="16" max="16" width="5.44140625" style="51" bestFit="1" customWidth="1"/>
    <col min="17" max="17" width="5.5546875" style="51" bestFit="1" customWidth="1"/>
    <col min="18" max="18" width="10" style="51" bestFit="1" customWidth="1"/>
    <col min="19" max="19" width="6.44140625" style="51" bestFit="1" customWidth="1"/>
    <col min="20" max="20" width="5.5546875" style="51" bestFit="1" customWidth="1"/>
    <col min="21" max="21" width="6.44140625" style="51" bestFit="1" customWidth="1"/>
    <col min="22" max="22" width="5.5546875" style="51" bestFit="1" customWidth="1"/>
    <col min="23" max="23" width="5.44140625" style="51" bestFit="1" customWidth="1"/>
    <col min="24" max="24" width="14.44140625" style="51" bestFit="1" customWidth="1"/>
    <col min="25" max="29" width="5.44140625" style="51" bestFit="1" customWidth="1"/>
    <col min="30" max="30" width="10" style="51" bestFit="1" customWidth="1"/>
    <col min="31" max="31" width="5.44140625" style="51" bestFit="1" customWidth="1"/>
    <col min="32" max="32" width="7.21875" style="51" bestFit="1" customWidth="1"/>
    <col min="33" max="33" width="5.44140625" style="51" bestFit="1" customWidth="1"/>
    <col min="34" max="34" width="7.21875" style="51" bestFit="1" customWidth="1"/>
    <col min="35" max="36" width="2.44140625" style="51" bestFit="1" customWidth="1"/>
    <col min="37" max="37" width="3.33203125" style="51" bestFit="1" customWidth="1"/>
    <col min="38" max="38" width="3" style="51" bestFit="1" customWidth="1"/>
    <col min="39" max="39" width="3.21875" style="51" bestFit="1" customWidth="1"/>
    <col min="40" max="40" width="3.33203125" style="51" bestFit="1" customWidth="1"/>
    <col min="41" max="41" width="3.21875" style="51" bestFit="1" customWidth="1"/>
    <col min="42" max="43" width="3.33203125" style="51" bestFit="1" customWidth="1"/>
    <col min="44" max="44" width="3" style="51" bestFit="1" customWidth="1"/>
    <col min="45" max="45" width="3.21875" style="51" bestFit="1" customWidth="1"/>
    <col min="46" max="47" width="3.33203125" style="51" bestFit="1" customWidth="1"/>
    <col min="48" max="50" width="4.5546875" style="51" customWidth="1"/>
    <col min="51" max="256" width="6.33203125" style="51"/>
    <col min="257" max="257" width="2.21875" style="51" bestFit="1" customWidth="1"/>
    <col min="258" max="258" width="2.44140625" style="51" bestFit="1" customWidth="1"/>
    <col min="259" max="261" width="7.21875" style="51" bestFit="1" customWidth="1"/>
    <col min="262" max="262" width="4.109375" style="51" bestFit="1" customWidth="1"/>
    <col min="263" max="266" width="7.21875" style="51" bestFit="1" customWidth="1"/>
    <col min="267" max="267" width="5.44140625" style="51" bestFit="1" customWidth="1"/>
    <col min="268" max="268" width="9.77734375" style="51" bestFit="1" customWidth="1"/>
    <col min="269" max="271" width="6.44140625" style="51" bestFit="1" customWidth="1"/>
    <col min="272" max="272" width="5.44140625" style="51" bestFit="1" customWidth="1"/>
    <col min="273" max="273" width="5.5546875" style="51" bestFit="1" customWidth="1"/>
    <col min="274" max="274" width="10" style="51" bestFit="1" customWidth="1"/>
    <col min="275" max="275" width="6.44140625" style="51" bestFit="1" customWidth="1"/>
    <col min="276" max="276" width="5.5546875" style="51" bestFit="1" customWidth="1"/>
    <col min="277" max="277" width="6.44140625" style="51" bestFit="1" customWidth="1"/>
    <col min="278" max="278" width="5.5546875" style="51" bestFit="1" customWidth="1"/>
    <col min="279" max="279" width="5.44140625" style="51" bestFit="1" customWidth="1"/>
    <col min="280" max="280" width="14.44140625" style="51" bestFit="1" customWidth="1"/>
    <col min="281" max="285" width="5.44140625" style="51" bestFit="1" customWidth="1"/>
    <col min="286" max="286" width="10" style="51" bestFit="1" customWidth="1"/>
    <col min="287" max="287" width="5.44140625" style="51" bestFit="1" customWidth="1"/>
    <col min="288" max="288" width="7.21875" style="51" bestFit="1" customWidth="1"/>
    <col min="289" max="289" width="5.44140625" style="51" bestFit="1" customWidth="1"/>
    <col min="290" max="290" width="7.21875" style="51" bestFit="1" customWidth="1"/>
    <col min="291" max="292" width="2.44140625" style="51" bestFit="1" customWidth="1"/>
    <col min="293" max="293" width="3.33203125" style="51" bestFit="1" customWidth="1"/>
    <col min="294" max="294" width="3" style="51" bestFit="1" customWidth="1"/>
    <col min="295" max="295" width="3.21875" style="51" bestFit="1" customWidth="1"/>
    <col min="296" max="296" width="3.33203125" style="51" bestFit="1" customWidth="1"/>
    <col min="297" max="297" width="3.21875" style="51" bestFit="1" customWidth="1"/>
    <col min="298" max="299" width="3.33203125" style="51" bestFit="1" customWidth="1"/>
    <col min="300" max="300" width="3" style="51" bestFit="1" customWidth="1"/>
    <col min="301" max="301" width="3.21875" style="51" bestFit="1" customWidth="1"/>
    <col min="302" max="303" width="3.33203125" style="51" bestFit="1" customWidth="1"/>
    <col min="304" max="306" width="4.5546875" style="51" customWidth="1"/>
    <col min="307" max="512" width="6.33203125" style="51"/>
    <col min="513" max="513" width="2.21875" style="51" bestFit="1" customWidth="1"/>
    <col min="514" max="514" width="2.44140625" style="51" bestFit="1" customWidth="1"/>
    <col min="515" max="517" width="7.21875" style="51" bestFit="1" customWidth="1"/>
    <col min="518" max="518" width="4.109375" style="51" bestFit="1" customWidth="1"/>
    <col min="519" max="522" width="7.21875" style="51" bestFit="1" customWidth="1"/>
    <col min="523" max="523" width="5.44140625" style="51" bestFit="1" customWidth="1"/>
    <col min="524" max="524" width="9.77734375" style="51" bestFit="1" customWidth="1"/>
    <col min="525" max="527" width="6.44140625" style="51" bestFit="1" customWidth="1"/>
    <col min="528" max="528" width="5.44140625" style="51" bestFit="1" customWidth="1"/>
    <col min="529" max="529" width="5.5546875" style="51" bestFit="1" customWidth="1"/>
    <col min="530" max="530" width="10" style="51" bestFit="1" customWidth="1"/>
    <col min="531" max="531" width="6.44140625" style="51" bestFit="1" customWidth="1"/>
    <col min="532" max="532" width="5.5546875" style="51" bestFit="1" customWidth="1"/>
    <col min="533" max="533" width="6.44140625" style="51" bestFit="1" customWidth="1"/>
    <col min="534" max="534" width="5.5546875" style="51" bestFit="1" customWidth="1"/>
    <col min="535" max="535" width="5.44140625" style="51" bestFit="1" customWidth="1"/>
    <col min="536" max="536" width="14.44140625" style="51" bestFit="1" customWidth="1"/>
    <col min="537" max="541" width="5.44140625" style="51" bestFit="1" customWidth="1"/>
    <col min="542" max="542" width="10" style="51" bestFit="1" customWidth="1"/>
    <col min="543" max="543" width="5.44140625" style="51" bestFit="1" customWidth="1"/>
    <col min="544" max="544" width="7.21875" style="51" bestFit="1" customWidth="1"/>
    <col min="545" max="545" width="5.44140625" style="51" bestFit="1" customWidth="1"/>
    <col min="546" max="546" width="7.21875" style="51" bestFit="1" customWidth="1"/>
    <col min="547" max="548" width="2.44140625" style="51" bestFit="1" customWidth="1"/>
    <col min="549" max="549" width="3.33203125" style="51" bestFit="1" customWidth="1"/>
    <col min="550" max="550" width="3" style="51" bestFit="1" customWidth="1"/>
    <col min="551" max="551" width="3.21875" style="51" bestFit="1" customWidth="1"/>
    <col min="552" max="552" width="3.33203125" style="51" bestFit="1" customWidth="1"/>
    <col min="553" max="553" width="3.21875" style="51" bestFit="1" customWidth="1"/>
    <col min="554" max="555" width="3.33203125" style="51" bestFit="1" customWidth="1"/>
    <col min="556" max="556" width="3" style="51" bestFit="1" customWidth="1"/>
    <col min="557" max="557" width="3.21875" style="51" bestFit="1" customWidth="1"/>
    <col min="558" max="559" width="3.33203125" style="51" bestFit="1" customWidth="1"/>
    <col min="560" max="562" width="4.5546875" style="51" customWidth="1"/>
    <col min="563" max="768" width="6.33203125" style="51"/>
    <col min="769" max="769" width="2.21875" style="51" bestFit="1" customWidth="1"/>
    <col min="770" max="770" width="2.44140625" style="51" bestFit="1" customWidth="1"/>
    <col min="771" max="773" width="7.21875" style="51" bestFit="1" customWidth="1"/>
    <col min="774" max="774" width="4.109375" style="51" bestFit="1" customWidth="1"/>
    <col min="775" max="778" width="7.21875" style="51" bestFit="1" customWidth="1"/>
    <col min="779" max="779" width="5.44140625" style="51" bestFit="1" customWidth="1"/>
    <col min="780" max="780" width="9.77734375" style="51" bestFit="1" customWidth="1"/>
    <col min="781" max="783" width="6.44140625" style="51" bestFit="1" customWidth="1"/>
    <col min="784" max="784" width="5.44140625" style="51" bestFit="1" customWidth="1"/>
    <col min="785" max="785" width="5.5546875" style="51" bestFit="1" customWidth="1"/>
    <col min="786" max="786" width="10" style="51" bestFit="1" customWidth="1"/>
    <col min="787" max="787" width="6.44140625" style="51" bestFit="1" customWidth="1"/>
    <col min="788" max="788" width="5.5546875" style="51" bestFit="1" customWidth="1"/>
    <col min="789" max="789" width="6.44140625" style="51" bestFit="1" customWidth="1"/>
    <col min="790" max="790" width="5.5546875" style="51" bestFit="1" customWidth="1"/>
    <col min="791" max="791" width="5.44140625" style="51" bestFit="1" customWidth="1"/>
    <col min="792" max="792" width="14.44140625" style="51" bestFit="1" customWidth="1"/>
    <col min="793" max="797" width="5.44140625" style="51" bestFit="1" customWidth="1"/>
    <col min="798" max="798" width="10" style="51" bestFit="1" customWidth="1"/>
    <col min="799" max="799" width="5.44140625" style="51" bestFit="1" customWidth="1"/>
    <col min="800" max="800" width="7.21875" style="51" bestFit="1" customWidth="1"/>
    <col min="801" max="801" width="5.44140625" style="51" bestFit="1" customWidth="1"/>
    <col min="802" max="802" width="7.21875" style="51" bestFit="1" customWidth="1"/>
    <col min="803" max="804" width="2.44140625" style="51" bestFit="1" customWidth="1"/>
    <col min="805" max="805" width="3.33203125" style="51" bestFit="1" customWidth="1"/>
    <col min="806" max="806" width="3" style="51" bestFit="1" customWidth="1"/>
    <col min="807" max="807" width="3.21875" style="51" bestFit="1" customWidth="1"/>
    <col min="808" max="808" width="3.33203125" style="51" bestFit="1" customWidth="1"/>
    <col min="809" max="809" width="3.21875" style="51" bestFit="1" customWidth="1"/>
    <col min="810" max="811" width="3.33203125" style="51" bestFit="1" customWidth="1"/>
    <col min="812" max="812" width="3" style="51" bestFit="1" customWidth="1"/>
    <col min="813" max="813" width="3.21875" style="51" bestFit="1" customWidth="1"/>
    <col min="814" max="815" width="3.33203125" style="51" bestFit="1" customWidth="1"/>
    <col min="816" max="818" width="4.5546875" style="51" customWidth="1"/>
    <col min="819" max="1024" width="6.33203125" style="51"/>
    <col min="1025" max="1025" width="2.21875" style="51" bestFit="1" customWidth="1"/>
    <col min="1026" max="1026" width="2.44140625" style="51" bestFit="1" customWidth="1"/>
    <col min="1027" max="1029" width="7.21875" style="51" bestFit="1" customWidth="1"/>
    <col min="1030" max="1030" width="4.109375" style="51" bestFit="1" customWidth="1"/>
    <col min="1031" max="1034" width="7.21875" style="51" bestFit="1" customWidth="1"/>
    <col min="1035" max="1035" width="5.44140625" style="51" bestFit="1" customWidth="1"/>
    <col min="1036" max="1036" width="9.77734375" style="51" bestFit="1" customWidth="1"/>
    <col min="1037" max="1039" width="6.44140625" style="51" bestFit="1" customWidth="1"/>
    <col min="1040" max="1040" width="5.44140625" style="51" bestFit="1" customWidth="1"/>
    <col min="1041" max="1041" width="5.5546875" style="51" bestFit="1" customWidth="1"/>
    <col min="1042" max="1042" width="10" style="51" bestFit="1" customWidth="1"/>
    <col min="1043" max="1043" width="6.44140625" style="51" bestFit="1" customWidth="1"/>
    <col min="1044" max="1044" width="5.5546875" style="51" bestFit="1" customWidth="1"/>
    <col min="1045" max="1045" width="6.44140625" style="51" bestFit="1" customWidth="1"/>
    <col min="1046" max="1046" width="5.5546875" style="51" bestFit="1" customWidth="1"/>
    <col min="1047" max="1047" width="5.44140625" style="51" bestFit="1" customWidth="1"/>
    <col min="1048" max="1048" width="14.44140625" style="51" bestFit="1" customWidth="1"/>
    <col min="1049" max="1053" width="5.44140625" style="51" bestFit="1" customWidth="1"/>
    <col min="1054" max="1054" width="10" style="51" bestFit="1" customWidth="1"/>
    <col min="1055" max="1055" width="5.44140625" style="51" bestFit="1" customWidth="1"/>
    <col min="1056" max="1056" width="7.21875" style="51" bestFit="1" customWidth="1"/>
    <col min="1057" max="1057" width="5.44140625" style="51" bestFit="1" customWidth="1"/>
    <col min="1058" max="1058" width="7.21875" style="51" bestFit="1" customWidth="1"/>
    <col min="1059" max="1060" width="2.44140625" style="51" bestFit="1" customWidth="1"/>
    <col min="1061" max="1061" width="3.33203125" style="51" bestFit="1" customWidth="1"/>
    <col min="1062" max="1062" width="3" style="51" bestFit="1" customWidth="1"/>
    <col min="1063" max="1063" width="3.21875" style="51" bestFit="1" customWidth="1"/>
    <col min="1064" max="1064" width="3.33203125" style="51" bestFit="1" customWidth="1"/>
    <col min="1065" max="1065" width="3.21875" style="51" bestFit="1" customWidth="1"/>
    <col min="1066" max="1067" width="3.33203125" style="51" bestFit="1" customWidth="1"/>
    <col min="1068" max="1068" width="3" style="51" bestFit="1" customWidth="1"/>
    <col min="1069" max="1069" width="3.21875" style="51" bestFit="1" customWidth="1"/>
    <col min="1070" max="1071" width="3.33203125" style="51" bestFit="1" customWidth="1"/>
    <col min="1072" max="1074" width="4.5546875" style="51" customWidth="1"/>
    <col min="1075" max="1280" width="6.33203125" style="51"/>
    <col min="1281" max="1281" width="2.21875" style="51" bestFit="1" customWidth="1"/>
    <col min="1282" max="1282" width="2.44140625" style="51" bestFit="1" customWidth="1"/>
    <col min="1283" max="1285" width="7.21875" style="51" bestFit="1" customWidth="1"/>
    <col min="1286" max="1286" width="4.109375" style="51" bestFit="1" customWidth="1"/>
    <col min="1287" max="1290" width="7.21875" style="51" bestFit="1" customWidth="1"/>
    <col min="1291" max="1291" width="5.44140625" style="51" bestFit="1" customWidth="1"/>
    <col min="1292" max="1292" width="9.77734375" style="51" bestFit="1" customWidth="1"/>
    <col min="1293" max="1295" width="6.44140625" style="51" bestFit="1" customWidth="1"/>
    <col min="1296" max="1296" width="5.44140625" style="51" bestFit="1" customWidth="1"/>
    <col min="1297" max="1297" width="5.5546875" style="51" bestFit="1" customWidth="1"/>
    <col min="1298" max="1298" width="10" style="51" bestFit="1" customWidth="1"/>
    <col min="1299" max="1299" width="6.44140625" style="51" bestFit="1" customWidth="1"/>
    <col min="1300" max="1300" width="5.5546875" style="51" bestFit="1" customWidth="1"/>
    <col min="1301" max="1301" width="6.44140625" style="51" bestFit="1" customWidth="1"/>
    <col min="1302" max="1302" width="5.5546875" style="51" bestFit="1" customWidth="1"/>
    <col min="1303" max="1303" width="5.44140625" style="51" bestFit="1" customWidth="1"/>
    <col min="1304" max="1304" width="14.44140625" style="51" bestFit="1" customWidth="1"/>
    <col min="1305" max="1309" width="5.44140625" style="51" bestFit="1" customWidth="1"/>
    <col min="1310" max="1310" width="10" style="51" bestFit="1" customWidth="1"/>
    <col min="1311" max="1311" width="5.44140625" style="51" bestFit="1" customWidth="1"/>
    <col min="1312" max="1312" width="7.21875" style="51" bestFit="1" customWidth="1"/>
    <col min="1313" max="1313" width="5.44140625" style="51" bestFit="1" customWidth="1"/>
    <col min="1314" max="1314" width="7.21875" style="51" bestFit="1" customWidth="1"/>
    <col min="1315" max="1316" width="2.44140625" style="51" bestFit="1" customWidth="1"/>
    <col min="1317" max="1317" width="3.33203125" style="51" bestFit="1" customWidth="1"/>
    <col min="1318" max="1318" width="3" style="51" bestFit="1" customWidth="1"/>
    <col min="1319" max="1319" width="3.21875" style="51" bestFit="1" customWidth="1"/>
    <col min="1320" max="1320" width="3.33203125" style="51" bestFit="1" customWidth="1"/>
    <col min="1321" max="1321" width="3.21875" style="51" bestFit="1" customWidth="1"/>
    <col min="1322" max="1323" width="3.33203125" style="51" bestFit="1" customWidth="1"/>
    <col min="1324" max="1324" width="3" style="51" bestFit="1" customWidth="1"/>
    <col min="1325" max="1325" width="3.21875" style="51" bestFit="1" customWidth="1"/>
    <col min="1326" max="1327" width="3.33203125" style="51" bestFit="1" customWidth="1"/>
    <col min="1328" max="1330" width="4.5546875" style="51" customWidth="1"/>
    <col min="1331" max="1536" width="6.33203125" style="51"/>
    <col min="1537" max="1537" width="2.21875" style="51" bestFit="1" customWidth="1"/>
    <col min="1538" max="1538" width="2.44140625" style="51" bestFit="1" customWidth="1"/>
    <col min="1539" max="1541" width="7.21875" style="51" bestFit="1" customWidth="1"/>
    <col min="1542" max="1542" width="4.109375" style="51" bestFit="1" customWidth="1"/>
    <col min="1543" max="1546" width="7.21875" style="51" bestFit="1" customWidth="1"/>
    <col min="1547" max="1547" width="5.44140625" style="51" bestFit="1" customWidth="1"/>
    <col min="1548" max="1548" width="9.77734375" style="51" bestFit="1" customWidth="1"/>
    <col min="1549" max="1551" width="6.44140625" style="51" bestFit="1" customWidth="1"/>
    <col min="1552" max="1552" width="5.44140625" style="51" bestFit="1" customWidth="1"/>
    <col min="1553" max="1553" width="5.5546875" style="51" bestFit="1" customWidth="1"/>
    <col min="1554" max="1554" width="10" style="51" bestFit="1" customWidth="1"/>
    <col min="1555" max="1555" width="6.44140625" style="51" bestFit="1" customWidth="1"/>
    <col min="1556" max="1556" width="5.5546875" style="51" bestFit="1" customWidth="1"/>
    <col min="1557" max="1557" width="6.44140625" style="51" bestFit="1" customWidth="1"/>
    <col min="1558" max="1558" width="5.5546875" style="51" bestFit="1" customWidth="1"/>
    <col min="1559" max="1559" width="5.44140625" style="51" bestFit="1" customWidth="1"/>
    <col min="1560" max="1560" width="14.44140625" style="51" bestFit="1" customWidth="1"/>
    <col min="1561" max="1565" width="5.44140625" style="51" bestFit="1" customWidth="1"/>
    <col min="1566" max="1566" width="10" style="51" bestFit="1" customWidth="1"/>
    <col min="1567" max="1567" width="5.44140625" style="51" bestFit="1" customWidth="1"/>
    <col min="1568" max="1568" width="7.21875" style="51" bestFit="1" customWidth="1"/>
    <col min="1569" max="1569" width="5.44140625" style="51" bestFit="1" customWidth="1"/>
    <col min="1570" max="1570" width="7.21875" style="51" bestFit="1" customWidth="1"/>
    <col min="1571" max="1572" width="2.44140625" style="51" bestFit="1" customWidth="1"/>
    <col min="1573" max="1573" width="3.33203125" style="51" bestFit="1" customWidth="1"/>
    <col min="1574" max="1574" width="3" style="51" bestFit="1" customWidth="1"/>
    <col min="1575" max="1575" width="3.21875" style="51" bestFit="1" customWidth="1"/>
    <col min="1576" max="1576" width="3.33203125" style="51" bestFit="1" customWidth="1"/>
    <col min="1577" max="1577" width="3.21875" style="51" bestFit="1" customWidth="1"/>
    <col min="1578" max="1579" width="3.33203125" style="51" bestFit="1" customWidth="1"/>
    <col min="1580" max="1580" width="3" style="51" bestFit="1" customWidth="1"/>
    <col min="1581" max="1581" width="3.21875" style="51" bestFit="1" customWidth="1"/>
    <col min="1582" max="1583" width="3.33203125" style="51" bestFit="1" customWidth="1"/>
    <col min="1584" max="1586" width="4.5546875" style="51" customWidth="1"/>
    <col min="1587" max="1792" width="6.33203125" style="51"/>
    <col min="1793" max="1793" width="2.21875" style="51" bestFit="1" customWidth="1"/>
    <col min="1794" max="1794" width="2.44140625" style="51" bestFit="1" customWidth="1"/>
    <col min="1795" max="1797" width="7.21875" style="51" bestFit="1" customWidth="1"/>
    <col min="1798" max="1798" width="4.109375" style="51" bestFit="1" customWidth="1"/>
    <col min="1799" max="1802" width="7.21875" style="51" bestFit="1" customWidth="1"/>
    <col min="1803" max="1803" width="5.44140625" style="51" bestFit="1" customWidth="1"/>
    <col min="1804" max="1804" width="9.77734375" style="51" bestFit="1" customWidth="1"/>
    <col min="1805" max="1807" width="6.44140625" style="51" bestFit="1" customWidth="1"/>
    <col min="1808" max="1808" width="5.44140625" style="51" bestFit="1" customWidth="1"/>
    <col min="1809" max="1809" width="5.5546875" style="51" bestFit="1" customWidth="1"/>
    <col min="1810" max="1810" width="10" style="51" bestFit="1" customWidth="1"/>
    <col min="1811" max="1811" width="6.44140625" style="51" bestFit="1" customWidth="1"/>
    <col min="1812" max="1812" width="5.5546875" style="51" bestFit="1" customWidth="1"/>
    <col min="1813" max="1813" width="6.44140625" style="51" bestFit="1" customWidth="1"/>
    <col min="1814" max="1814" width="5.5546875" style="51" bestFit="1" customWidth="1"/>
    <col min="1815" max="1815" width="5.44140625" style="51" bestFit="1" customWidth="1"/>
    <col min="1816" max="1816" width="14.44140625" style="51" bestFit="1" customWidth="1"/>
    <col min="1817" max="1821" width="5.44140625" style="51" bestFit="1" customWidth="1"/>
    <col min="1822" max="1822" width="10" style="51" bestFit="1" customWidth="1"/>
    <col min="1823" max="1823" width="5.44140625" style="51" bestFit="1" customWidth="1"/>
    <col min="1824" max="1824" width="7.21875" style="51" bestFit="1" customWidth="1"/>
    <col min="1825" max="1825" width="5.44140625" style="51" bestFit="1" customWidth="1"/>
    <col min="1826" max="1826" width="7.21875" style="51" bestFit="1" customWidth="1"/>
    <col min="1827" max="1828" width="2.44140625" style="51" bestFit="1" customWidth="1"/>
    <col min="1829" max="1829" width="3.33203125" style="51" bestFit="1" customWidth="1"/>
    <col min="1830" max="1830" width="3" style="51" bestFit="1" customWidth="1"/>
    <col min="1831" max="1831" width="3.21875" style="51" bestFit="1" customWidth="1"/>
    <col min="1832" max="1832" width="3.33203125" style="51" bestFit="1" customWidth="1"/>
    <col min="1833" max="1833" width="3.21875" style="51" bestFit="1" customWidth="1"/>
    <col min="1834" max="1835" width="3.33203125" style="51" bestFit="1" customWidth="1"/>
    <col min="1836" max="1836" width="3" style="51" bestFit="1" customWidth="1"/>
    <col min="1837" max="1837" width="3.21875" style="51" bestFit="1" customWidth="1"/>
    <col min="1838" max="1839" width="3.33203125" style="51" bestFit="1" customWidth="1"/>
    <col min="1840" max="1842" width="4.5546875" style="51" customWidth="1"/>
    <col min="1843" max="2048" width="6.33203125" style="51"/>
    <col min="2049" max="2049" width="2.21875" style="51" bestFit="1" customWidth="1"/>
    <col min="2050" max="2050" width="2.44140625" style="51" bestFit="1" customWidth="1"/>
    <col min="2051" max="2053" width="7.21875" style="51" bestFit="1" customWidth="1"/>
    <col min="2054" max="2054" width="4.109375" style="51" bestFit="1" customWidth="1"/>
    <col min="2055" max="2058" width="7.21875" style="51" bestFit="1" customWidth="1"/>
    <col min="2059" max="2059" width="5.44140625" style="51" bestFit="1" customWidth="1"/>
    <col min="2060" max="2060" width="9.77734375" style="51" bestFit="1" customWidth="1"/>
    <col min="2061" max="2063" width="6.44140625" style="51" bestFit="1" customWidth="1"/>
    <col min="2064" max="2064" width="5.44140625" style="51" bestFit="1" customWidth="1"/>
    <col min="2065" max="2065" width="5.5546875" style="51" bestFit="1" customWidth="1"/>
    <col min="2066" max="2066" width="10" style="51" bestFit="1" customWidth="1"/>
    <col min="2067" max="2067" width="6.44140625" style="51" bestFit="1" customWidth="1"/>
    <col min="2068" max="2068" width="5.5546875" style="51" bestFit="1" customWidth="1"/>
    <col min="2069" max="2069" width="6.44140625" style="51" bestFit="1" customWidth="1"/>
    <col min="2070" max="2070" width="5.5546875" style="51" bestFit="1" customWidth="1"/>
    <col min="2071" max="2071" width="5.44140625" style="51" bestFit="1" customWidth="1"/>
    <col min="2072" max="2072" width="14.44140625" style="51" bestFit="1" customWidth="1"/>
    <col min="2073" max="2077" width="5.44140625" style="51" bestFit="1" customWidth="1"/>
    <col min="2078" max="2078" width="10" style="51" bestFit="1" customWidth="1"/>
    <col min="2079" max="2079" width="5.44140625" style="51" bestFit="1" customWidth="1"/>
    <col min="2080" max="2080" width="7.21875" style="51" bestFit="1" customWidth="1"/>
    <col min="2081" max="2081" width="5.44140625" style="51" bestFit="1" customWidth="1"/>
    <col min="2082" max="2082" width="7.21875" style="51" bestFit="1" customWidth="1"/>
    <col min="2083" max="2084" width="2.44140625" style="51" bestFit="1" customWidth="1"/>
    <col min="2085" max="2085" width="3.33203125" style="51" bestFit="1" customWidth="1"/>
    <col min="2086" max="2086" width="3" style="51" bestFit="1" customWidth="1"/>
    <col min="2087" max="2087" width="3.21875" style="51" bestFit="1" customWidth="1"/>
    <col min="2088" max="2088" width="3.33203125" style="51" bestFit="1" customWidth="1"/>
    <col min="2089" max="2089" width="3.21875" style="51" bestFit="1" customWidth="1"/>
    <col min="2090" max="2091" width="3.33203125" style="51" bestFit="1" customWidth="1"/>
    <col min="2092" max="2092" width="3" style="51" bestFit="1" customWidth="1"/>
    <col min="2093" max="2093" width="3.21875" style="51" bestFit="1" customWidth="1"/>
    <col min="2094" max="2095" width="3.33203125" style="51" bestFit="1" customWidth="1"/>
    <col min="2096" max="2098" width="4.5546875" style="51" customWidth="1"/>
    <col min="2099" max="2304" width="6.33203125" style="51"/>
    <col min="2305" max="2305" width="2.21875" style="51" bestFit="1" customWidth="1"/>
    <col min="2306" max="2306" width="2.44140625" style="51" bestFit="1" customWidth="1"/>
    <col min="2307" max="2309" width="7.21875" style="51" bestFit="1" customWidth="1"/>
    <col min="2310" max="2310" width="4.109375" style="51" bestFit="1" customWidth="1"/>
    <col min="2311" max="2314" width="7.21875" style="51" bestFit="1" customWidth="1"/>
    <col min="2315" max="2315" width="5.44140625" style="51" bestFit="1" customWidth="1"/>
    <col min="2316" max="2316" width="9.77734375" style="51" bestFit="1" customWidth="1"/>
    <col min="2317" max="2319" width="6.44140625" style="51" bestFit="1" customWidth="1"/>
    <col min="2320" max="2320" width="5.44140625" style="51" bestFit="1" customWidth="1"/>
    <col min="2321" max="2321" width="5.5546875" style="51" bestFit="1" customWidth="1"/>
    <col min="2322" max="2322" width="10" style="51" bestFit="1" customWidth="1"/>
    <col min="2323" max="2323" width="6.44140625" style="51" bestFit="1" customWidth="1"/>
    <col min="2324" max="2324" width="5.5546875" style="51" bestFit="1" customWidth="1"/>
    <col min="2325" max="2325" width="6.44140625" style="51" bestFit="1" customWidth="1"/>
    <col min="2326" max="2326" width="5.5546875" style="51" bestFit="1" customWidth="1"/>
    <col min="2327" max="2327" width="5.44140625" style="51" bestFit="1" customWidth="1"/>
    <col min="2328" max="2328" width="14.44140625" style="51" bestFit="1" customWidth="1"/>
    <col min="2329" max="2333" width="5.44140625" style="51" bestFit="1" customWidth="1"/>
    <col min="2334" max="2334" width="10" style="51" bestFit="1" customWidth="1"/>
    <col min="2335" max="2335" width="5.44140625" style="51" bestFit="1" customWidth="1"/>
    <col min="2336" max="2336" width="7.21875" style="51" bestFit="1" customWidth="1"/>
    <col min="2337" max="2337" width="5.44140625" style="51" bestFit="1" customWidth="1"/>
    <col min="2338" max="2338" width="7.21875" style="51" bestFit="1" customWidth="1"/>
    <col min="2339" max="2340" width="2.44140625" style="51" bestFit="1" customWidth="1"/>
    <col min="2341" max="2341" width="3.33203125" style="51" bestFit="1" customWidth="1"/>
    <col min="2342" max="2342" width="3" style="51" bestFit="1" customWidth="1"/>
    <col min="2343" max="2343" width="3.21875" style="51" bestFit="1" customWidth="1"/>
    <col min="2344" max="2344" width="3.33203125" style="51" bestFit="1" customWidth="1"/>
    <col min="2345" max="2345" width="3.21875" style="51" bestFit="1" customWidth="1"/>
    <col min="2346" max="2347" width="3.33203125" style="51" bestFit="1" customWidth="1"/>
    <col min="2348" max="2348" width="3" style="51" bestFit="1" customWidth="1"/>
    <col min="2349" max="2349" width="3.21875" style="51" bestFit="1" customWidth="1"/>
    <col min="2350" max="2351" width="3.33203125" style="51" bestFit="1" customWidth="1"/>
    <col min="2352" max="2354" width="4.5546875" style="51" customWidth="1"/>
    <col min="2355" max="2560" width="6.33203125" style="51"/>
    <col min="2561" max="2561" width="2.21875" style="51" bestFit="1" customWidth="1"/>
    <col min="2562" max="2562" width="2.44140625" style="51" bestFit="1" customWidth="1"/>
    <col min="2563" max="2565" width="7.21875" style="51" bestFit="1" customWidth="1"/>
    <col min="2566" max="2566" width="4.109375" style="51" bestFit="1" customWidth="1"/>
    <col min="2567" max="2570" width="7.21875" style="51" bestFit="1" customWidth="1"/>
    <col min="2571" max="2571" width="5.44140625" style="51" bestFit="1" customWidth="1"/>
    <col min="2572" max="2572" width="9.77734375" style="51" bestFit="1" customWidth="1"/>
    <col min="2573" max="2575" width="6.44140625" style="51" bestFit="1" customWidth="1"/>
    <col min="2576" max="2576" width="5.44140625" style="51" bestFit="1" customWidth="1"/>
    <col min="2577" max="2577" width="5.5546875" style="51" bestFit="1" customWidth="1"/>
    <col min="2578" max="2578" width="10" style="51" bestFit="1" customWidth="1"/>
    <col min="2579" max="2579" width="6.44140625" style="51" bestFit="1" customWidth="1"/>
    <col min="2580" max="2580" width="5.5546875" style="51" bestFit="1" customWidth="1"/>
    <col min="2581" max="2581" width="6.44140625" style="51" bestFit="1" customWidth="1"/>
    <col min="2582" max="2582" width="5.5546875" style="51" bestFit="1" customWidth="1"/>
    <col min="2583" max="2583" width="5.44140625" style="51" bestFit="1" customWidth="1"/>
    <col min="2584" max="2584" width="14.44140625" style="51" bestFit="1" customWidth="1"/>
    <col min="2585" max="2589" width="5.44140625" style="51" bestFit="1" customWidth="1"/>
    <col min="2590" max="2590" width="10" style="51" bestFit="1" customWidth="1"/>
    <col min="2591" max="2591" width="5.44140625" style="51" bestFit="1" customWidth="1"/>
    <col min="2592" max="2592" width="7.21875" style="51" bestFit="1" customWidth="1"/>
    <col min="2593" max="2593" width="5.44140625" style="51" bestFit="1" customWidth="1"/>
    <col min="2594" max="2594" width="7.21875" style="51" bestFit="1" customWidth="1"/>
    <col min="2595" max="2596" width="2.44140625" style="51" bestFit="1" customWidth="1"/>
    <col min="2597" max="2597" width="3.33203125" style="51" bestFit="1" customWidth="1"/>
    <col min="2598" max="2598" width="3" style="51" bestFit="1" customWidth="1"/>
    <col min="2599" max="2599" width="3.21875" style="51" bestFit="1" customWidth="1"/>
    <col min="2600" max="2600" width="3.33203125" style="51" bestFit="1" customWidth="1"/>
    <col min="2601" max="2601" width="3.21875" style="51" bestFit="1" customWidth="1"/>
    <col min="2602" max="2603" width="3.33203125" style="51" bestFit="1" customWidth="1"/>
    <col min="2604" max="2604" width="3" style="51" bestFit="1" customWidth="1"/>
    <col min="2605" max="2605" width="3.21875" style="51" bestFit="1" customWidth="1"/>
    <col min="2606" max="2607" width="3.33203125" style="51" bestFit="1" customWidth="1"/>
    <col min="2608" max="2610" width="4.5546875" style="51" customWidth="1"/>
    <col min="2611" max="2816" width="6.33203125" style="51"/>
    <col min="2817" max="2817" width="2.21875" style="51" bestFit="1" customWidth="1"/>
    <col min="2818" max="2818" width="2.44140625" style="51" bestFit="1" customWidth="1"/>
    <col min="2819" max="2821" width="7.21875" style="51" bestFit="1" customWidth="1"/>
    <col min="2822" max="2822" width="4.109375" style="51" bestFit="1" customWidth="1"/>
    <col min="2823" max="2826" width="7.21875" style="51" bestFit="1" customWidth="1"/>
    <col min="2827" max="2827" width="5.44140625" style="51" bestFit="1" customWidth="1"/>
    <col min="2828" max="2828" width="9.77734375" style="51" bestFit="1" customWidth="1"/>
    <col min="2829" max="2831" width="6.44140625" style="51" bestFit="1" customWidth="1"/>
    <col min="2832" max="2832" width="5.44140625" style="51" bestFit="1" customWidth="1"/>
    <col min="2833" max="2833" width="5.5546875" style="51" bestFit="1" customWidth="1"/>
    <col min="2834" max="2834" width="10" style="51" bestFit="1" customWidth="1"/>
    <col min="2835" max="2835" width="6.44140625" style="51" bestFit="1" customWidth="1"/>
    <col min="2836" max="2836" width="5.5546875" style="51" bestFit="1" customWidth="1"/>
    <col min="2837" max="2837" width="6.44140625" style="51" bestFit="1" customWidth="1"/>
    <col min="2838" max="2838" width="5.5546875" style="51" bestFit="1" customWidth="1"/>
    <col min="2839" max="2839" width="5.44140625" style="51" bestFit="1" customWidth="1"/>
    <col min="2840" max="2840" width="14.44140625" style="51" bestFit="1" customWidth="1"/>
    <col min="2841" max="2845" width="5.44140625" style="51" bestFit="1" customWidth="1"/>
    <col min="2846" max="2846" width="10" style="51" bestFit="1" customWidth="1"/>
    <col min="2847" max="2847" width="5.44140625" style="51" bestFit="1" customWidth="1"/>
    <col min="2848" max="2848" width="7.21875" style="51" bestFit="1" customWidth="1"/>
    <col min="2849" max="2849" width="5.44140625" style="51" bestFit="1" customWidth="1"/>
    <col min="2850" max="2850" width="7.21875" style="51" bestFit="1" customWidth="1"/>
    <col min="2851" max="2852" width="2.44140625" style="51" bestFit="1" customWidth="1"/>
    <col min="2853" max="2853" width="3.33203125" style="51" bestFit="1" customWidth="1"/>
    <col min="2854" max="2854" width="3" style="51" bestFit="1" customWidth="1"/>
    <col min="2855" max="2855" width="3.21875" style="51" bestFit="1" customWidth="1"/>
    <col min="2856" max="2856" width="3.33203125" style="51" bestFit="1" customWidth="1"/>
    <col min="2857" max="2857" width="3.21875" style="51" bestFit="1" customWidth="1"/>
    <col min="2858" max="2859" width="3.33203125" style="51" bestFit="1" customWidth="1"/>
    <col min="2860" max="2860" width="3" style="51" bestFit="1" customWidth="1"/>
    <col min="2861" max="2861" width="3.21875" style="51" bestFit="1" customWidth="1"/>
    <col min="2862" max="2863" width="3.33203125" style="51" bestFit="1" customWidth="1"/>
    <col min="2864" max="2866" width="4.5546875" style="51" customWidth="1"/>
    <col min="2867" max="3072" width="6.33203125" style="51"/>
    <col min="3073" max="3073" width="2.21875" style="51" bestFit="1" customWidth="1"/>
    <col min="3074" max="3074" width="2.44140625" style="51" bestFit="1" customWidth="1"/>
    <col min="3075" max="3077" width="7.21875" style="51" bestFit="1" customWidth="1"/>
    <col min="3078" max="3078" width="4.109375" style="51" bestFit="1" customWidth="1"/>
    <col min="3079" max="3082" width="7.21875" style="51" bestFit="1" customWidth="1"/>
    <col min="3083" max="3083" width="5.44140625" style="51" bestFit="1" customWidth="1"/>
    <col min="3084" max="3084" width="9.77734375" style="51" bestFit="1" customWidth="1"/>
    <col min="3085" max="3087" width="6.44140625" style="51" bestFit="1" customWidth="1"/>
    <col min="3088" max="3088" width="5.44140625" style="51" bestFit="1" customWidth="1"/>
    <col min="3089" max="3089" width="5.5546875" style="51" bestFit="1" customWidth="1"/>
    <col min="3090" max="3090" width="10" style="51" bestFit="1" customWidth="1"/>
    <col min="3091" max="3091" width="6.44140625" style="51" bestFit="1" customWidth="1"/>
    <col min="3092" max="3092" width="5.5546875" style="51" bestFit="1" customWidth="1"/>
    <col min="3093" max="3093" width="6.44140625" style="51" bestFit="1" customWidth="1"/>
    <col min="3094" max="3094" width="5.5546875" style="51" bestFit="1" customWidth="1"/>
    <col min="3095" max="3095" width="5.44140625" style="51" bestFit="1" customWidth="1"/>
    <col min="3096" max="3096" width="14.44140625" style="51" bestFit="1" customWidth="1"/>
    <col min="3097" max="3101" width="5.44140625" style="51" bestFit="1" customWidth="1"/>
    <col min="3102" max="3102" width="10" style="51" bestFit="1" customWidth="1"/>
    <col min="3103" max="3103" width="5.44140625" style="51" bestFit="1" customWidth="1"/>
    <col min="3104" max="3104" width="7.21875" style="51" bestFit="1" customWidth="1"/>
    <col min="3105" max="3105" width="5.44140625" style="51" bestFit="1" customWidth="1"/>
    <col min="3106" max="3106" width="7.21875" style="51" bestFit="1" customWidth="1"/>
    <col min="3107" max="3108" width="2.44140625" style="51" bestFit="1" customWidth="1"/>
    <col min="3109" max="3109" width="3.33203125" style="51" bestFit="1" customWidth="1"/>
    <col min="3110" max="3110" width="3" style="51" bestFit="1" customWidth="1"/>
    <col min="3111" max="3111" width="3.21875" style="51" bestFit="1" customWidth="1"/>
    <col min="3112" max="3112" width="3.33203125" style="51" bestFit="1" customWidth="1"/>
    <col min="3113" max="3113" width="3.21875" style="51" bestFit="1" customWidth="1"/>
    <col min="3114" max="3115" width="3.33203125" style="51" bestFit="1" customWidth="1"/>
    <col min="3116" max="3116" width="3" style="51" bestFit="1" customWidth="1"/>
    <col min="3117" max="3117" width="3.21875" style="51" bestFit="1" customWidth="1"/>
    <col min="3118" max="3119" width="3.33203125" style="51" bestFit="1" customWidth="1"/>
    <col min="3120" max="3122" width="4.5546875" style="51" customWidth="1"/>
    <col min="3123" max="3328" width="6.33203125" style="51"/>
    <col min="3329" max="3329" width="2.21875" style="51" bestFit="1" customWidth="1"/>
    <col min="3330" max="3330" width="2.44140625" style="51" bestFit="1" customWidth="1"/>
    <col min="3331" max="3333" width="7.21875" style="51" bestFit="1" customWidth="1"/>
    <col min="3334" max="3334" width="4.109375" style="51" bestFit="1" customWidth="1"/>
    <col min="3335" max="3338" width="7.21875" style="51" bestFit="1" customWidth="1"/>
    <col min="3339" max="3339" width="5.44140625" style="51" bestFit="1" customWidth="1"/>
    <col min="3340" max="3340" width="9.77734375" style="51" bestFit="1" customWidth="1"/>
    <col min="3341" max="3343" width="6.44140625" style="51" bestFit="1" customWidth="1"/>
    <col min="3344" max="3344" width="5.44140625" style="51" bestFit="1" customWidth="1"/>
    <col min="3345" max="3345" width="5.5546875" style="51" bestFit="1" customWidth="1"/>
    <col min="3346" max="3346" width="10" style="51" bestFit="1" customWidth="1"/>
    <col min="3347" max="3347" width="6.44140625" style="51" bestFit="1" customWidth="1"/>
    <col min="3348" max="3348" width="5.5546875" style="51" bestFit="1" customWidth="1"/>
    <col min="3349" max="3349" width="6.44140625" style="51" bestFit="1" customWidth="1"/>
    <col min="3350" max="3350" width="5.5546875" style="51" bestFit="1" customWidth="1"/>
    <col min="3351" max="3351" width="5.44140625" style="51" bestFit="1" customWidth="1"/>
    <col min="3352" max="3352" width="14.44140625" style="51" bestFit="1" customWidth="1"/>
    <col min="3353" max="3357" width="5.44140625" style="51" bestFit="1" customWidth="1"/>
    <col min="3358" max="3358" width="10" style="51" bestFit="1" customWidth="1"/>
    <col min="3359" max="3359" width="5.44140625" style="51" bestFit="1" customWidth="1"/>
    <col min="3360" max="3360" width="7.21875" style="51" bestFit="1" customWidth="1"/>
    <col min="3361" max="3361" width="5.44140625" style="51" bestFit="1" customWidth="1"/>
    <col min="3362" max="3362" width="7.21875" style="51" bestFit="1" customWidth="1"/>
    <col min="3363" max="3364" width="2.44140625" style="51" bestFit="1" customWidth="1"/>
    <col min="3365" max="3365" width="3.33203125" style="51" bestFit="1" customWidth="1"/>
    <col min="3366" max="3366" width="3" style="51" bestFit="1" customWidth="1"/>
    <col min="3367" max="3367" width="3.21875" style="51" bestFit="1" customWidth="1"/>
    <col min="3368" max="3368" width="3.33203125" style="51" bestFit="1" customWidth="1"/>
    <col min="3369" max="3369" width="3.21875" style="51" bestFit="1" customWidth="1"/>
    <col min="3370" max="3371" width="3.33203125" style="51" bestFit="1" customWidth="1"/>
    <col min="3372" max="3372" width="3" style="51" bestFit="1" customWidth="1"/>
    <col min="3373" max="3373" width="3.21875" style="51" bestFit="1" customWidth="1"/>
    <col min="3374" max="3375" width="3.33203125" style="51" bestFit="1" customWidth="1"/>
    <col min="3376" max="3378" width="4.5546875" style="51" customWidth="1"/>
    <col min="3379" max="3584" width="6.33203125" style="51"/>
    <col min="3585" max="3585" width="2.21875" style="51" bestFit="1" customWidth="1"/>
    <col min="3586" max="3586" width="2.44140625" style="51" bestFit="1" customWidth="1"/>
    <col min="3587" max="3589" width="7.21875" style="51" bestFit="1" customWidth="1"/>
    <col min="3590" max="3590" width="4.109375" style="51" bestFit="1" customWidth="1"/>
    <col min="3591" max="3594" width="7.21875" style="51" bestFit="1" customWidth="1"/>
    <col min="3595" max="3595" width="5.44140625" style="51" bestFit="1" customWidth="1"/>
    <col min="3596" max="3596" width="9.77734375" style="51" bestFit="1" customWidth="1"/>
    <col min="3597" max="3599" width="6.44140625" style="51" bestFit="1" customWidth="1"/>
    <col min="3600" max="3600" width="5.44140625" style="51" bestFit="1" customWidth="1"/>
    <col min="3601" max="3601" width="5.5546875" style="51" bestFit="1" customWidth="1"/>
    <col min="3602" max="3602" width="10" style="51" bestFit="1" customWidth="1"/>
    <col min="3603" max="3603" width="6.44140625" style="51" bestFit="1" customWidth="1"/>
    <col min="3604" max="3604" width="5.5546875" style="51" bestFit="1" customWidth="1"/>
    <col min="3605" max="3605" width="6.44140625" style="51" bestFit="1" customWidth="1"/>
    <col min="3606" max="3606" width="5.5546875" style="51" bestFit="1" customWidth="1"/>
    <col min="3607" max="3607" width="5.44140625" style="51" bestFit="1" customWidth="1"/>
    <col min="3608" max="3608" width="14.44140625" style="51" bestFit="1" customWidth="1"/>
    <col min="3609" max="3613" width="5.44140625" style="51" bestFit="1" customWidth="1"/>
    <col min="3614" max="3614" width="10" style="51" bestFit="1" customWidth="1"/>
    <col min="3615" max="3615" width="5.44140625" style="51" bestFit="1" customWidth="1"/>
    <col min="3616" max="3616" width="7.21875" style="51" bestFit="1" customWidth="1"/>
    <col min="3617" max="3617" width="5.44140625" style="51" bestFit="1" customWidth="1"/>
    <col min="3618" max="3618" width="7.21875" style="51" bestFit="1" customWidth="1"/>
    <col min="3619" max="3620" width="2.44140625" style="51" bestFit="1" customWidth="1"/>
    <col min="3621" max="3621" width="3.33203125" style="51" bestFit="1" customWidth="1"/>
    <col min="3622" max="3622" width="3" style="51" bestFit="1" customWidth="1"/>
    <col min="3623" max="3623" width="3.21875" style="51" bestFit="1" customWidth="1"/>
    <col min="3624" max="3624" width="3.33203125" style="51" bestFit="1" customWidth="1"/>
    <col min="3625" max="3625" width="3.21875" style="51" bestFit="1" customWidth="1"/>
    <col min="3626" max="3627" width="3.33203125" style="51" bestFit="1" customWidth="1"/>
    <col min="3628" max="3628" width="3" style="51" bestFit="1" customWidth="1"/>
    <col min="3629" max="3629" width="3.21875" style="51" bestFit="1" customWidth="1"/>
    <col min="3630" max="3631" width="3.33203125" style="51" bestFit="1" customWidth="1"/>
    <col min="3632" max="3634" width="4.5546875" style="51" customWidth="1"/>
    <col min="3635" max="3840" width="6.33203125" style="51"/>
    <col min="3841" max="3841" width="2.21875" style="51" bestFit="1" customWidth="1"/>
    <col min="3842" max="3842" width="2.44140625" style="51" bestFit="1" customWidth="1"/>
    <col min="3843" max="3845" width="7.21875" style="51" bestFit="1" customWidth="1"/>
    <col min="3846" max="3846" width="4.109375" style="51" bestFit="1" customWidth="1"/>
    <col min="3847" max="3850" width="7.21875" style="51" bestFit="1" customWidth="1"/>
    <col min="3851" max="3851" width="5.44140625" style="51" bestFit="1" customWidth="1"/>
    <col min="3852" max="3852" width="9.77734375" style="51" bestFit="1" customWidth="1"/>
    <col min="3853" max="3855" width="6.44140625" style="51" bestFit="1" customWidth="1"/>
    <col min="3856" max="3856" width="5.44140625" style="51" bestFit="1" customWidth="1"/>
    <col min="3857" max="3857" width="5.5546875" style="51" bestFit="1" customWidth="1"/>
    <col min="3858" max="3858" width="10" style="51" bestFit="1" customWidth="1"/>
    <col min="3859" max="3859" width="6.44140625" style="51" bestFit="1" customWidth="1"/>
    <col min="3860" max="3860" width="5.5546875" style="51" bestFit="1" customWidth="1"/>
    <col min="3861" max="3861" width="6.44140625" style="51" bestFit="1" customWidth="1"/>
    <col min="3862" max="3862" width="5.5546875" style="51" bestFit="1" customWidth="1"/>
    <col min="3863" max="3863" width="5.44140625" style="51" bestFit="1" customWidth="1"/>
    <col min="3864" max="3864" width="14.44140625" style="51" bestFit="1" customWidth="1"/>
    <col min="3865" max="3869" width="5.44140625" style="51" bestFit="1" customWidth="1"/>
    <col min="3870" max="3870" width="10" style="51" bestFit="1" customWidth="1"/>
    <col min="3871" max="3871" width="5.44140625" style="51" bestFit="1" customWidth="1"/>
    <col min="3872" max="3872" width="7.21875" style="51" bestFit="1" customWidth="1"/>
    <col min="3873" max="3873" width="5.44140625" style="51" bestFit="1" customWidth="1"/>
    <col min="3874" max="3874" width="7.21875" style="51" bestFit="1" customWidth="1"/>
    <col min="3875" max="3876" width="2.44140625" style="51" bestFit="1" customWidth="1"/>
    <col min="3877" max="3877" width="3.33203125" style="51" bestFit="1" customWidth="1"/>
    <col min="3878" max="3878" width="3" style="51" bestFit="1" customWidth="1"/>
    <col min="3879" max="3879" width="3.21875" style="51" bestFit="1" customWidth="1"/>
    <col min="3880" max="3880" width="3.33203125" style="51" bestFit="1" customWidth="1"/>
    <col min="3881" max="3881" width="3.21875" style="51" bestFit="1" customWidth="1"/>
    <col min="3882" max="3883" width="3.33203125" style="51" bestFit="1" customWidth="1"/>
    <col min="3884" max="3884" width="3" style="51" bestFit="1" customWidth="1"/>
    <col min="3885" max="3885" width="3.21875" style="51" bestFit="1" customWidth="1"/>
    <col min="3886" max="3887" width="3.33203125" style="51" bestFit="1" customWidth="1"/>
    <col min="3888" max="3890" width="4.5546875" style="51" customWidth="1"/>
    <col min="3891" max="4096" width="6.33203125" style="51"/>
    <col min="4097" max="4097" width="2.21875" style="51" bestFit="1" customWidth="1"/>
    <col min="4098" max="4098" width="2.44140625" style="51" bestFit="1" customWidth="1"/>
    <col min="4099" max="4101" width="7.21875" style="51" bestFit="1" customWidth="1"/>
    <col min="4102" max="4102" width="4.109375" style="51" bestFit="1" customWidth="1"/>
    <col min="4103" max="4106" width="7.21875" style="51" bestFit="1" customWidth="1"/>
    <col min="4107" max="4107" width="5.44140625" style="51" bestFit="1" customWidth="1"/>
    <col min="4108" max="4108" width="9.77734375" style="51" bestFit="1" customWidth="1"/>
    <col min="4109" max="4111" width="6.44140625" style="51" bestFit="1" customWidth="1"/>
    <col min="4112" max="4112" width="5.44140625" style="51" bestFit="1" customWidth="1"/>
    <col min="4113" max="4113" width="5.5546875" style="51" bestFit="1" customWidth="1"/>
    <col min="4114" max="4114" width="10" style="51" bestFit="1" customWidth="1"/>
    <col min="4115" max="4115" width="6.44140625" style="51" bestFit="1" customWidth="1"/>
    <col min="4116" max="4116" width="5.5546875" style="51" bestFit="1" customWidth="1"/>
    <col min="4117" max="4117" width="6.44140625" style="51" bestFit="1" customWidth="1"/>
    <col min="4118" max="4118" width="5.5546875" style="51" bestFit="1" customWidth="1"/>
    <col min="4119" max="4119" width="5.44140625" style="51" bestFit="1" customWidth="1"/>
    <col min="4120" max="4120" width="14.44140625" style="51" bestFit="1" customWidth="1"/>
    <col min="4121" max="4125" width="5.44140625" style="51" bestFit="1" customWidth="1"/>
    <col min="4126" max="4126" width="10" style="51" bestFit="1" customWidth="1"/>
    <col min="4127" max="4127" width="5.44140625" style="51" bestFit="1" customWidth="1"/>
    <col min="4128" max="4128" width="7.21875" style="51" bestFit="1" customWidth="1"/>
    <col min="4129" max="4129" width="5.44140625" style="51" bestFit="1" customWidth="1"/>
    <col min="4130" max="4130" width="7.21875" style="51" bestFit="1" customWidth="1"/>
    <col min="4131" max="4132" width="2.44140625" style="51" bestFit="1" customWidth="1"/>
    <col min="4133" max="4133" width="3.33203125" style="51" bestFit="1" customWidth="1"/>
    <col min="4134" max="4134" width="3" style="51" bestFit="1" customWidth="1"/>
    <col min="4135" max="4135" width="3.21875" style="51" bestFit="1" customWidth="1"/>
    <col min="4136" max="4136" width="3.33203125" style="51" bestFit="1" customWidth="1"/>
    <col min="4137" max="4137" width="3.21875" style="51" bestFit="1" customWidth="1"/>
    <col min="4138" max="4139" width="3.33203125" style="51" bestFit="1" customWidth="1"/>
    <col min="4140" max="4140" width="3" style="51" bestFit="1" customWidth="1"/>
    <col min="4141" max="4141" width="3.21875" style="51" bestFit="1" customWidth="1"/>
    <col min="4142" max="4143" width="3.33203125" style="51" bestFit="1" customWidth="1"/>
    <col min="4144" max="4146" width="4.5546875" style="51" customWidth="1"/>
    <col min="4147" max="4352" width="6.33203125" style="51"/>
    <col min="4353" max="4353" width="2.21875" style="51" bestFit="1" customWidth="1"/>
    <col min="4354" max="4354" width="2.44140625" style="51" bestFit="1" customWidth="1"/>
    <col min="4355" max="4357" width="7.21875" style="51" bestFit="1" customWidth="1"/>
    <col min="4358" max="4358" width="4.109375" style="51" bestFit="1" customWidth="1"/>
    <col min="4359" max="4362" width="7.21875" style="51" bestFit="1" customWidth="1"/>
    <col min="4363" max="4363" width="5.44140625" style="51" bestFit="1" customWidth="1"/>
    <col min="4364" max="4364" width="9.77734375" style="51" bestFit="1" customWidth="1"/>
    <col min="4365" max="4367" width="6.44140625" style="51" bestFit="1" customWidth="1"/>
    <col min="4368" max="4368" width="5.44140625" style="51" bestFit="1" customWidth="1"/>
    <col min="4369" max="4369" width="5.5546875" style="51" bestFit="1" customWidth="1"/>
    <col min="4370" max="4370" width="10" style="51" bestFit="1" customWidth="1"/>
    <col min="4371" max="4371" width="6.44140625" style="51" bestFit="1" customWidth="1"/>
    <col min="4372" max="4372" width="5.5546875" style="51" bestFit="1" customWidth="1"/>
    <col min="4373" max="4373" width="6.44140625" style="51" bestFit="1" customWidth="1"/>
    <col min="4374" max="4374" width="5.5546875" style="51" bestFit="1" customWidth="1"/>
    <col min="4375" max="4375" width="5.44140625" style="51" bestFit="1" customWidth="1"/>
    <col min="4376" max="4376" width="14.44140625" style="51" bestFit="1" customWidth="1"/>
    <col min="4377" max="4381" width="5.44140625" style="51" bestFit="1" customWidth="1"/>
    <col min="4382" max="4382" width="10" style="51" bestFit="1" customWidth="1"/>
    <col min="4383" max="4383" width="5.44140625" style="51" bestFit="1" customWidth="1"/>
    <col min="4384" max="4384" width="7.21875" style="51" bestFit="1" customWidth="1"/>
    <col min="4385" max="4385" width="5.44140625" style="51" bestFit="1" customWidth="1"/>
    <col min="4386" max="4386" width="7.21875" style="51" bestFit="1" customWidth="1"/>
    <col min="4387" max="4388" width="2.44140625" style="51" bestFit="1" customWidth="1"/>
    <col min="4389" max="4389" width="3.33203125" style="51" bestFit="1" customWidth="1"/>
    <col min="4390" max="4390" width="3" style="51" bestFit="1" customWidth="1"/>
    <col min="4391" max="4391" width="3.21875" style="51" bestFit="1" customWidth="1"/>
    <col min="4392" max="4392" width="3.33203125" style="51" bestFit="1" customWidth="1"/>
    <col min="4393" max="4393" width="3.21875" style="51" bestFit="1" customWidth="1"/>
    <col min="4394" max="4395" width="3.33203125" style="51" bestFit="1" customWidth="1"/>
    <col min="4396" max="4396" width="3" style="51" bestFit="1" customWidth="1"/>
    <col min="4397" max="4397" width="3.21875" style="51" bestFit="1" customWidth="1"/>
    <col min="4398" max="4399" width="3.33203125" style="51" bestFit="1" customWidth="1"/>
    <col min="4400" max="4402" width="4.5546875" style="51" customWidth="1"/>
    <col min="4403" max="4608" width="6.33203125" style="51"/>
    <col min="4609" max="4609" width="2.21875" style="51" bestFit="1" customWidth="1"/>
    <col min="4610" max="4610" width="2.44140625" style="51" bestFit="1" customWidth="1"/>
    <col min="4611" max="4613" width="7.21875" style="51" bestFit="1" customWidth="1"/>
    <col min="4614" max="4614" width="4.109375" style="51" bestFit="1" customWidth="1"/>
    <col min="4615" max="4618" width="7.21875" style="51" bestFit="1" customWidth="1"/>
    <col min="4619" max="4619" width="5.44140625" style="51" bestFit="1" customWidth="1"/>
    <col min="4620" max="4620" width="9.77734375" style="51" bestFit="1" customWidth="1"/>
    <col min="4621" max="4623" width="6.44140625" style="51" bestFit="1" customWidth="1"/>
    <col min="4624" max="4624" width="5.44140625" style="51" bestFit="1" customWidth="1"/>
    <col min="4625" max="4625" width="5.5546875" style="51" bestFit="1" customWidth="1"/>
    <col min="4626" max="4626" width="10" style="51" bestFit="1" customWidth="1"/>
    <col min="4627" max="4627" width="6.44140625" style="51" bestFit="1" customWidth="1"/>
    <col min="4628" max="4628" width="5.5546875" style="51" bestFit="1" customWidth="1"/>
    <col min="4629" max="4629" width="6.44140625" style="51" bestFit="1" customWidth="1"/>
    <col min="4630" max="4630" width="5.5546875" style="51" bestFit="1" customWidth="1"/>
    <col min="4631" max="4631" width="5.44140625" style="51" bestFit="1" customWidth="1"/>
    <col min="4632" max="4632" width="14.44140625" style="51" bestFit="1" customWidth="1"/>
    <col min="4633" max="4637" width="5.44140625" style="51" bestFit="1" customWidth="1"/>
    <col min="4638" max="4638" width="10" style="51" bestFit="1" customWidth="1"/>
    <col min="4639" max="4639" width="5.44140625" style="51" bestFit="1" customWidth="1"/>
    <col min="4640" max="4640" width="7.21875" style="51" bestFit="1" customWidth="1"/>
    <col min="4641" max="4641" width="5.44140625" style="51" bestFit="1" customWidth="1"/>
    <col min="4642" max="4642" width="7.21875" style="51" bestFit="1" customWidth="1"/>
    <col min="4643" max="4644" width="2.44140625" style="51" bestFit="1" customWidth="1"/>
    <col min="4645" max="4645" width="3.33203125" style="51" bestFit="1" customWidth="1"/>
    <col min="4646" max="4646" width="3" style="51" bestFit="1" customWidth="1"/>
    <col min="4647" max="4647" width="3.21875" style="51" bestFit="1" customWidth="1"/>
    <col min="4648" max="4648" width="3.33203125" style="51" bestFit="1" customWidth="1"/>
    <col min="4649" max="4649" width="3.21875" style="51" bestFit="1" customWidth="1"/>
    <col min="4650" max="4651" width="3.33203125" style="51" bestFit="1" customWidth="1"/>
    <col min="4652" max="4652" width="3" style="51" bestFit="1" customWidth="1"/>
    <col min="4653" max="4653" width="3.21875" style="51" bestFit="1" customWidth="1"/>
    <col min="4654" max="4655" width="3.33203125" style="51" bestFit="1" customWidth="1"/>
    <col min="4656" max="4658" width="4.5546875" style="51" customWidth="1"/>
    <col min="4659" max="4864" width="6.33203125" style="51"/>
    <col min="4865" max="4865" width="2.21875" style="51" bestFit="1" customWidth="1"/>
    <col min="4866" max="4866" width="2.44140625" style="51" bestFit="1" customWidth="1"/>
    <col min="4867" max="4869" width="7.21875" style="51" bestFit="1" customWidth="1"/>
    <col min="4870" max="4870" width="4.109375" style="51" bestFit="1" customWidth="1"/>
    <col min="4871" max="4874" width="7.21875" style="51" bestFit="1" customWidth="1"/>
    <col min="4875" max="4875" width="5.44140625" style="51" bestFit="1" customWidth="1"/>
    <col min="4876" max="4876" width="9.77734375" style="51" bestFit="1" customWidth="1"/>
    <col min="4877" max="4879" width="6.44140625" style="51" bestFit="1" customWidth="1"/>
    <col min="4880" max="4880" width="5.44140625" style="51" bestFit="1" customWidth="1"/>
    <col min="4881" max="4881" width="5.5546875" style="51" bestFit="1" customWidth="1"/>
    <col min="4882" max="4882" width="10" style="51" bestFit="1" customWidth="1"/>
    <col min="4883" max="4883" width="6.44140625" style="51" bestFit="1" customWidth="1"/>
    <col min="4884" max="4884" width="5.5546875" style="51" bestFit="1" customWidth="1"/>
    <col min="4885" max="4885" width="6.44140625" style="51" bestFit="1" customWidth="1"/>
    <col min="4886" max="4886" width="5.5546875" style="51" bestFit="1" customWidth="1"/>
    <col min="4887" max="4887" width="5.44140625" style="51" bestFit="1" customWidth="1"/>
    <col min="4888" max="4888" width="14.44140625" style="51" bestFit="1" customWidth="1"/>
    <col min="4889" max="4893" width="5.44140625" style="51" bestFit="1" customWidth="1"/>
    <col min="4894" max="4894" width="10" style="51" bestFit="1" customWidth="1"/>
    <col min="4895" max="4895" width="5.44140625" style="51" bestFit="1" customWidth="1"/>
    <col min="4896" max="4896" width="7.21875" style="51" bestFit="1" customWidth="1"/>
    <col min="4897" max="4897" width="5.44140625" style="51" bestFit="1" customWidth="1"/>
    <col min="4898" max="4898" width="7.21875" style="51" bestFit="1" customWidth="1"/>
    <col min="4899" max="4900" width="2.44140625" style="51" bestFit="1" customWidth="1"/>
    <col min="4901" max="4901" width="3.33203125" style="51" bestFit="1" customWidth="1"/>
    <col min="4902" max="4902" width="3" style="51" bestFit="1" customWidth="1"/>
    <col min="4903" max="4903" width="3.21875" style="51" bestFit="1" customWidth="1"/>
    <col min="4904" max="4904" width="3.33203125" style="51" bestFit="1" customWidth="1"/>
    <col min="4905" max="4905" width="3.21875" style="51" bestFit="1" customWidth="1"/>
    <col min="4906" max="4907" width="3.33203125" style="51" bestFit="1" customWidth="1"/>
    <col min="4908" max="4908" width="3" style="51" bestFit="1" customWidth="1"/>
    <col min="4909" max="4909" width="3.21875" style="51" bestFit="1" customWidth="1"/>
    <col min="4910" max="4911" width="3.33203125" style="51" bestFit="1" customWidth="1"/>
    <col min="4912" max="4914" width="4.5546875" style="51" customWidth="1"/>
    <col min="4915" max="5120" width="6.33203125" style="51"/>
    <col min="5121" max="5121" width="2.21875" style="51" bestFit="1" customWidth="1"/>
    <col min="5122" max="5122" width="2.44140625" style="51" bestFit="1" customWidth="1"/>
    <col min="5123" max="5125" width="7.21875" style="51" bestFit="1" customWidth="1"/>
    <col min="5126" max="5126" width="4.109375" style="51" bestFit="1" customWidth="1"/>
    <col min="5127" max="5130" width="7.21875" style="51" bestFit="1" customWidth="1"/>
    <col min="5131" max="5131" width="5.44140625" style="51" bestFit="1" customWidth="1"/>
    <col min="5132" max="5132" width="9.77734375" style="51" bestFit="1" customWidth="1"/>
    <col min="5133" max="5135" width="6.44140625" style="51" bestFit="1" customWidth="1"/>
    <col min="5136" max="5136" width="5.44140625" style="51" bestFit="1" customWidth="1"/>
    <col min="5137" max="5137" width="5.5546875" style="51" bestFit="1" customWidth="1"/>
    <col min="5138" max="5138" width="10" style="51" bestFit="1" customWidth="1"/>
    <col min="5139" max="5139" width="6.44140625" style="51" bestFit="1" customWidth="1"/>
    <col min="5140" max="5140" width="5.5546875" style="51" bestFit="1" customWidth="1"/>
    <col min="5141" max="5141" width="6.44140625" style="51" bestFit="1" customWidth="1"/>
    <col min="5142" max="5142" width="5.5546875" style="51" bestFit="1" customWidth="1"/>
    <col min="5143" max="5143" width="5.44140625" style="51" bestFit="1" customWidth="1"/>
    <col min="5144" max="5144" width="14.44140625" style="51" bestFit="1" customWidth="1"/>
    <col min="5145" max="5149" width="5.44140625" style="51" bestFit="1" customWidth="1"/>
    <col min="5150" max="5150" width="10" style="51" bestFit="1" customWidth="1"/>
    <col min="5151" max="5151" width="5.44140625" style="51" bestFit="1" customWidth="1"/>
    <col min="5152" max="5152" width="7.21875" style="51" bestFit="1" customWidth="1"/>
    <col min="5153" max="5153" width="5.44140625" style="51" bestFit="1" customWidth="1"/>
    <col min="5154" max="5154" width="7.21875" style="51" bestFit="1" customWidth="1"/>
    <col min="5155" max="5156" width="2.44140625" style="51" bestFit="1" customWidth="1"/>
    <col min="5157" max="5157" width="3.33203125" style="51" bestFit="1" customWidth="1"/>
    <col min="5158" max="5158" width="3" style="51" bestFit="1" customWidth="1"/>
    <col min="5159" max="5159" width="3.21875" style="51" bestFit="1" customWidth="1"/>
    <col min="5160" max="5160" width="3.33203125" style="51" bestFit="1" customWidth="1"/>
    <col min="5161" max="5161" width="3.21875" style="51" bestFit="1" customWidth="1"/>
    <col min="5162" max="5163" width="3.33203125" style="51" bestFit="1" customWidth="1"/>
    <col min="5164" max="5164" width="3" style="51" bestFit="1" customWidth="1"/>
    <col min="5165" max="5165" width="3.21875" style="51" bestFit="1" customWidth="1"/>
    <col min="5166" max="5167" width="3.33203125" style="51" bestFit="1" customWidth="1"/>
    <col min="5168" max="5170" width="4.5546875" style="51" customWidth="1"/>
    <col min="5171" max="5376" width="6.33203125" style="51"/>
    <col min="5377" max="5377" width="2.21875" style="51" bestFit="1" customWidth="1"/>
    <col min="5378" max="5378" width="2.44140625" style="51" bestFit="1" customWidth="1"/>
    <col min="5379" max="5381" width="7.21875" style="51" bestFit="1" customWidth="1"/>
    <col min="5382" max="5382" width="4.109375" style="51" bestFit="1" customWidth="1"/>
    <col min="5383" max="5386" width="7.21875" style="51" bestFit="1" customWidth="1"/>
    <col min="5387" max="5387" width="5.44140625" style="51" bestFit="1" customWidth="1"/>
    <col min="5388" max="5388" width="9.77734375" style="51" bestFit="1" customWidth="1"/>
    <col min="5389" max="5391" width="6.44140625" style="51" bestFit="1" customWidth="1"/>
    <col min="5392" max="5392" width="5.44140625" style="51" bestFit="1" customWidth="1"/>
    <col min="5393" max="5393" width="5.5546875" style="51" bestFit="1" customWidth="1"/>
    <col min="5394" max="5394" width="10" style="51" bestFit="1" customWidth="1"/>
    <col min="5395" max="5395" width="6.44140625" style="51" bestFit="1" customWidth="1"/>
    <col min="5396" max="5396" width="5.5546875" style="51" bestFit="1" customWidth="1"/>
    <col min="5397" max="5397" width="6.44140625" style="51" bestFit="1" customWidth="1"/>
    <col min="5398" max="5398" width="5.5546875" style="51" bestFit="1" customWidth="1"/>
    <col min="5399" max="5399" width="5.44140625" style="51" bestFit="1" customWidth="1"/>
    <col min="5400" max="5400" width="14.44140625" style="51" bestFit="1" customWidth="1"/>
    <col min="5401" max="5405" width="5.44140625" style="51" bestFit="1" customWidth="1"/>
    <col min="5406" max="5406" width="10" style="51" bestFit="1" customWidth="1"/>
    <col min="5407" max="5407" width="5.44140625" style="51" bestFit="1" customWidth="1"/>
    <col min="5408" max="5408" width="7.21875" style="51" bestFit="1" customWidth="1"/>
    <col min="5409" max="5409" width="5.44140625" style="51" bestFit="1" customWidth="1"/>
    <col min="5410" max="5410" width="7.21875" style="51" bestFit="1" customWidth="1"/>
    <col min="5411" max="5412" width="2.44140625" style="51" bestFit="1" customWidth="1"/>
    <col min="5413" max="5413" width="3.33203125" style="51" bestFit="1" customWidth="1"/>
    <col min="5414" max="5414" width="3" style="51" bestFit="1" customWidth="1"/>
    <col min="5415" max="5415" width="3.21875" style="51" bestFit="1" customWidth="1"/>
    <col min="5416" max="5416" width="3.33203125" style="51" bestFit="1" customWidth="1"/>
    <col min="5417" max="5417" width="3.21875" style="51" bestFit="1" customWidth="1"/>
    <col min="5418" max="5419" width="3.33203125" style="51" bestFit="1" customWidth="1"/>
    <col min="5420" max="5420" width="3" style="51" bestFit="1" customWidth="1"/>
    <col min="5421" max="5421" width="3.21875" style="51" bestFit="1" customWidth="1"/>
    <col min="5422" max="5423" width="3.33203125" style="51" bestFit="1" customWidth="1"/>
    <col min="5424" max="5426" width="4.5546875" style="51" customWidth="1"/>
    <col min="5427" max="5632" width="6.33203125" style="51"/>
    <col min="5633" max="5633" width="2.21875" style="51" bestFit="1" customWidth="1"/>
    <col min="5634" max="5634" width="2.44140625" style="51" bestFit="1" customWidth="1"/>
    <col min="5635" max="5637" width="7.21875" style="51" bestFit="1" customWidth="1"/>
    <col min="5638" max="5638" width="4.109375" style="51" bestFit="1" customWidth="1"/>
    <col min="5639" max="5642" width="7.21875" style="51" bestFit="1" customWidth="1"/>
    <col min="5643" max="5643" width="5.44140625" style="51" bestFit="1" customWidth="1"/>
    <col min="5644" max="5644" width="9.77734375" style="51" bestFit="1" customWidth="1"/>
    <col min="5645" max="5647" width="6.44140625" style="51" bestFit="1" customWidth="1"/>
    <col min="5648" max="5648" width="5.44140625" style="51" bestFit="1" customWidth="1"/>
    <col min="5649" max="5649" width="5.5546875" style="51" bestFit="1" customWidth="1"/>
    <col min="5650" max="5650" width="10" style="51" bestFit="1" customWidth="1"/>
    <col min="5651" max="5651" width="6.44140625" style="51" bestFit="1" customWidth="1"/>
    <col min="5652" max="5652" width="5.5546875" style="51" bestFit="1" customWidth="1"/>
    <col min="5653" max="5653" width="6.44140625" style="51" bestFit="1" customWidth="1"/>
    <col min="5654" max="5654" width="5.5546875" style="51" bestFit="1" customWidth="1"/>
    <col min="5655" max="5655" width="5.44140625" style="51" bestFit="1" customWidth="1"/>
    <col min="5656" max="5656" width="14.44140625" style="51" bestFit="1" customWidth="1"/>
    <col min="5657" max="5661" width="5.44140625" style="51" bestFit="1" customWidth="1"/>
    <col min="5662" max="5662" width="10" style="51" bestFit="1" customWidth="1"/>
    <col min="5663" max="5663" width="5.44140625" style="51" bestFit="1" customWidth="1"/>
    <col min="5664" max="5664" width="7.21875" style="51" bestFit="1" customWidth="1"/>
    <col min="5665" max="5665" width="5.44140625" style="51" bestFit="1" customWidth="1"/>
    <col min="5666" max="5666" width="7.21875" style="51" bestFit="1" customWidth="1"/>
    <col min="5667" max="5668" width="2.44140625" style="51" bestFit="1" customWidth="1"/>
    <col min="5669" max="5669" width="3.33203125" style="51" bestFit="1" customWidth="1"/>
    <col min="5670" max="5670" width="3" style="51" bestFit="1" customWidth="1"/>
    <col min="5671" max="5671" width="3.21875" style="51" bestFit="1" customWidth="1"/>
    <col min="5672" max="5672" width="3.33203125" style="51" bestFit="1" customWidth="1"/>
    <col min="5673" max="5673" width="3.21875" style="51" bestFit="1" customWidth="1"/>
    <col min="5674" max="5675" width="3.33203125" style="51" bestFit="1" customWidth="1"/>
    <col min="5676" max="5676" width="3" style="51" bestFit="1" customWidth="1"/>
    <col min="5677" max="5677" width="3.21875" style="51" bestFit="1" customWidth="1"/>
    <col min="5678" max="5679" width="3.33203125" style="51" bestFit="1" customWidth="1"/>
    <col min="5680" max="5682" width="4.5546875" style="51" customWidth="1"/>
    <col min="5683" max="5888" width="6.33203125" style="51"/>
    <col min="5889" max="5889" width="2.21875" style="51" bestFit="1" customWidth="1"/>
    <col min="5890" max="5890" width="2.44140625" style="51" bestFit="1" customWidth="1"/>
    <col min="5891" max="5893" width="7.21875" style="51" bestFit="1" customWidth="1"/>
    <col min="5894" max="5894" width="4.109375" style="51" bestFit="1" customWidth="1"/>
    <col min="5895" max="5898" width="7.21875" style="51" bestFit="1" customWidth="1"/>
    <col min="5899" max="5899" width="5.44140625" style="51" bestFit="1" customWidth="1"/>
    <col min="5900" max="5900" width="9.77734375" style="51" bestFit="1" customWidth="1"/>
    <col min="5901" max="5903" width="6.44140625" style="51" bestFit="1" customWidth="1"/>
    <col min="5904" max="5904" width="5.44140625" style="51" bestFit="1" customWidth="1"/>
    <col min="5905" max="5905" width="5.5546875" style="51" bestFit="1" customWidth="1"/>
    <col min="5906" max="5906" width="10" style="51" bestFit="1" customWidth="1"/>
    <col min="5907" max="5907" width="6.44140625" style="51" bestFit="1" customWidth="1"/>
    <col min="5908" max="5908" width="5.5546875" style="51" bestFit="1" customWidth="1"/>
    <col min="5909" max="5909" width="6.44140625" style="51" bestFit="1" customWidth="1"/>
    <col min="5910" max="5910" width="5.5546875" style="51" bestFit="1" customWidth="1"/>
    <col min="5911" max="5911" width="5.44140625" style="51" bestFit="1" customWidth="1"/>
    <col min="5912" max="5912" width="14.44140625" style="51" bestFit="1" customWidth="1"/>
    <col min="5913" max="5917" width="5.44140625" style="51" bestFit="1" customWidth="1"/>
    <col min="5918" max="5918" width="10" style="51" bestFit="1" customWidth="1"/>
    <col min="5919" max="5919" width="5.44140625" style="51" bestFit="1" customWidth="1"/>
    <col min="5920" max="5920" width="7.21875" style="51" bestFit="1" customWidth="1"/>
    <col min="5921" max="5921" width="5.44140625" style="51" bestFit="1" customWidth="1"/>
    <col min="5922" max="5922" width="7.21875" style="51" bestFit="1" customWidth="1"/>
    <col min="5923" max="5924" width="2.44140625" style="51" bestFit="1" customWidth="1"/>
    <col min="5925" max="5925" width="3.33203125" style="51" bestFit="1" customWidth="1"/>
    <col min="5926" max="5926" width="3" style="51" bestFit="1" customWidth="1"/>
    <col min="5927" max="5927" width="3.21875" style="51" bestFit="1" customWidth="1"/>
    <col min="5928" max="5928" width="3.33203125" style="51" bestFit="1" customWidth="1"/>
    <col min="5929" max="5929" width="3.21875" style="51" bestFit="1" customWidth="1"/>
    <col min="5930" max="5931" width="3.33203125" style="51" bestFit="1" customWidth="1"/>
    <col min="5932" max="5932" width="3" style="51" bestFit="1" customWidth="1"/>
    <col min="5933" max="5933" width="3.21875" style="51" bestFit="1" customWidth="1"/>
    <col min="5934" max="5935" width="3.33203125" style="51" bestFit="1" customWidth="1"/>
    <col min="5936" max="5938" width="4.5546875" style="51" customWidth="1"/>
    <col min="5939" max="6144" width="6.33203125" style="51"/>
    <col min="6145" max="6145" width="2.21875" style="51" bestFit="1" customWidth="1"/>
    <col min="6146" max="6146" width="2.44140625" style="51" bestFit="1" customWidth="1"/>
    <col min="6147" max="6149" width="7.21875" style="51" bestFit="1" customWidth="1"/>
    <col min="6150" max="6150" width="4.109375" style="51" bestFit="1" customWidth="1"/>
    <col min="6151" max="6154" width="7.21875" style="51" bestFit="1" customWidth="1"/>
    <col min="6155" max="6155" width="5.44140625" style="51" bestFit="1" customWidth="1"/>
    <col min="6156" max="6156" width="9.77734375" style="51" bestFit="1" customWidth="1"/>
    <col min="6157" max="6159" width="6.44140625" style="51" bestFit="1" customWidth="1"/>
    <col min="6160" max="6160" width="5.44140625" style="51" bestFit="1" customWidth="1"/>
    <col min="6161" max="6161" width="5.5546875" style="51" bestFit="1" customWidth="1"/>
    <col min="6162" max="6162" width="10" style="51" bestFit="1" customWidth="1"/>
    <col min="6163" max="6163" width="6.44140625" style="51" bestFit="1" customWidth="1"/>
    <col min="6164" max="6164" width="5.5546875" style="51" bestFit="1" customWidth="1"/>
    <col min="6165" max="6165" width="6.44140625" style="51" bestFit="1" customWidth="1"/>
    <col min="6166" max="6166" width="5.5546875" style="51" bestFit="1" customWidth="1"/>
    <col min="6167" max="6167" width="5.44140625" style="51" bestFit="1" customWidth="1"/>
    <col min="6168" max="6168" width="14.44140625" style="51" bestFit="1" customWidth="1"/>
    <col min="6169" max="6173" width="5.44140625" style="51" bestFit="1" customWidth="1"/>
    <col min="6174" max="6174" width="10" style="51" bestFit="1" customWidth="1"/>
    <col min="6175" max="6175" width="5.44140625" style="51" bestFit="1" customWidth="1"/>
    <col min="6176" max="6176" width="7.21875" style="51" bestFit="1" customWidth="1"/>
    <col min="6177" max="6177" width="5.44140625" style="51" bestFit="1" customWidth="1"/>
    <col min="6178" max="6178" width="7.21875" style="51" bestFit="1" customWidth="1"/>
    <col min="6179" max="6180" width="2.44140625" style="51" bestFit="1" customWidth="1"/>
    <col min="6181" max="6181" width="3.33203125" style="51" bestFit="1" customWidth="1"/>
    <col min="6182" max="6182" width="3" style="51" bestFit="1" customWidth="1"/>
    <col min="6183" max="6183" width="3.21875" style="51" bestFit="1" customWidth="1"/>
    <col min="6184" max="6184" width="3.33203125" style="51" bestFit="1" customWidth="1"/>
    <col min="6185" max="6185" width="3.21875" style="51" bestFit="1" customWidth="1"/>
    <col min="6186" max="6187" width="3.33203125" style="51" bestFit="1" customWidth="1"/>
    <col min="6188" max="6188" width="3" style="51" bestFit="1" customWidth="1"/>
    <col min="6189" max="6189" width="3.21875" style="51" bestFit="1" customWidth="1"/>
    <col min="6190" max="6191" width="3.33203125" style="51" bestFit="1" customWidth="1"/>
    <col min="6192" max="6194" width="4.5546875" style="51" customWidth="1"/>
    <col min="6195" max="6400" width="6.33203125" style="51"/>
    <col min="6401" max="6401" width="2.21875" style="51" bestFit="1" customWidth="1"/>
    <col min="6402" max="6402" width="2.44140625" style="51" bestFit="1" customWidth="1"/>
    <col min="6403" max="6405" width="7.21875" style="51" bestFit="1" customWidth="1"/>
    <col min="6406" max="6406" width="4.109375" style="51" bestFit="1" customWidth="1"/>
    <col min="6407" max="6410" width="7.21875" style="51" bestFit="1" customWidth="1"/>
    <col min="6411" max="6411" width="5.44140625" style="51" bestFit="1" customWidth="1"/>
    <col min="6412" max="6412" width="9.77734375" style="51" bestFit="1" customWidth="1"/>
    <col min="6413" max="6415" width="6.44140625" style="51" bestFit="1" customWidth="1"/>
    <col min="6416" max="6416" width="5.44140625" style="51" bestFit="1" customWidth="1"/>
    <col min="6417" max="6417" width="5.5546875" style="51" bestFit="1" customWidth="1"/>
    <col min="6418" max="6418" width="10" style="51" bestFit="1" customWidth="1"/>
    <col min="6419" max="6419" width="6.44140625" style="51" bestFit="1" customWidth="1"/>
    <col min="6420" max="6420" width="5.5546875" style="51" bestFit="1" customWidth="1"/>
    <col min="6421" max="6421" width="6.44140625" style="51" bestFit="1" customWidth="1"/>
    <col min="6422" max="6422" width="5.5546875" style="51" bestFit="1" customWidth="1"/>
    <col min="6423" max="6423" width="5.44140625" style="51" bestFit="1" customWidth="1"/>
    <col min="6424" max="6424" width="14.44140625" style="51" bestFit="1" customWidth="1"/>
    <col min="6425" max="6429" width="5.44140625" style="51" bestFit="1" customWidth="1"/>
    <col min="6430" max="6430" width="10" style="51" bestFit="1" customWidth="1"/>
    <col min="6431" max="6431" width="5.44140625" style="51" bestFit="1" customWidth="1"/>
    <col min="6432" max="6432" width="7.21875" style="51" bestFit="1" customWidth="1"/>
    <col min="6433" max="6433" width="5.44140625" style="51" bestFit="1" customWidth="1"/>
    <col min="6434" max="6434" width="7.21875" style="51" bestFit="1" customWidth="1"/>
    <col min="6435" max="6436" width="2.44140625" style="51" bestFit="1" customWidth="1"/>
    <col min="6437" max="6437" width="3.33203125" style="51" bestFit="1" customWidth="1"/>
    <col min="6438" max="6438" width="3" style="51" bestFit="1" customWidth="1"/>
    <col min="6439" max="6439" width="3.21875" style="51" bestFit="1" customWidth="1"/>
    <col min="6440" max="6440" width="3.33203125" style="51" bestFit="1" customWidth="1"/>
    <col min="6441" max="6441" width="3.21875" style="51" bestFit="1" customWidth="1"/>
    <col min="6442" max="6443" width="3.33203125" style="51" bestFit="1" customWidth="1"/>
    <col min="6444" max="6444" width="3" style="51" bestFit="1" customWidth="1"/>
    <col min="6445" max="6445" width="3.21875" style="51" bestFit="1" customWidth="1"/>
    <col min="6446" max="6447" width="3.33203125" style="51" bestFit="1" customWidth="1"/>
    <col min="6448" max="6450" width="4.5546875" style="51" customWidth="1"/>
    <col min="6451" max="6656" width="6.33203125" style="51"/>
    <col min="6657" max="6657" width="2.21875" style="51" bestFit="1" customWidth="1"/>
    <col min="6658" max="6658" width="2.44140625" style="51" bestFit="1" customWidth="1"/>
    <col min="6659" max="6661" width="7.21875" style="51" bestFit="1" customWidth="1"/>
    <col min="6662" max="6662" width="4.109375" style="51" bestFit="1" customWidth="1"/>
    <col min="6663" max="6666" width="7.21875" style="51" bestFit="1" customWidth="1"/>
    <col min="6667" max="6667" width="5.44140625" style="51" bestFit="1" customWidth="1"/>
    <col min="6668" max="6668" width="9.77734375" style="51" bestFit="1" customWidth="1"/>
    <col min="6669" max="6671" width="6.44140625" style="51" bestFit="1" customWidth="1"/>
    <col min="6672" max="6672" width="5.44140625" style="51" bestFit="1" customWidth="1"/>
    <col min="6673" max="6673" width="5.5546875" style="51" bestFit="1" customWidth="1"/>
    <col min="6674" max="6674" width="10" style="51" bestFit="1" customWidth="1"/>
    <col min="6675" max="6675" width="6.44140625" style="51" bestFit="1" customWidth="1"/>
    <col min="6676" max="6676" width="5.5546875" style="51" bestFit="1" customWidth="1"/>
    <col min="6677" max="6677" width="6.44140625" style="51" bestFit="1" customWidth="1"/>
    <col min="6678" max="6678" width="5.5546875" style="51" bestFit="1" customWidth="1"/>
    <col min="6679" max="6679" width="5.44140625" style="51" bestFit="1" customWidth="1"/>
    <col min="6680" max="6680" width="14.44140625" style="51" bestFit="1" customWidth="1"/>
    <col min="6681" max="6685" width="5.44140625" style="51" bestFit="1" customWidth="1"/>
    <col min="6686" max="6686" width="10" style="51" bestFit="1" customWidth="1"/>
    <col min="6687" max="6687" width="5.44140625" style="51" bestFit="1" customWidth="1"/>
    <col min="6688" max="6688" width="7.21875" style="51" bestFit="1" customWidth="1"/>
    <col min="6689" max="6689" width="5.44140625" style="51" bestFit="1" customWidth="1"/>
    <col min="6690" max="6690" width="7.21875" style="51" bestFit="1" customWidth="1"/>
    <col min="6691" max="6692" width="2.44140625" style="51" bestFit="1" customWidth="1"/>
    <col min="6693" max="6693" width="3.33203125" style="51" bestFit="1" customWidth="1"/>
    <col min="6694" max="6694" width="3" style="51" bestFit="1" customWidth="1"/>
    <col min="6695" max="6695" width="3.21875" style="51" bestFit="1" customWidth="1"/>
    <col min="6696" max="6696" width="3.33203125" style="51" bestFit="1" customWidth="1"/>
    <col min="6697" max="6697" width="3.21875" style="51" bestFit="1" customWidth="1"/>
    <col min="6698" max="6699" width="3.33203125" style="51" bestFit="1" customWidth="1"/>
    <col min="6700" max="6700" width="3" style="51" bestFit="1" customWidth="1"/>
    <col min="6701" max="6701" width="3.21875" style="51" bestFit="1" customWidth="1"/>
    <col min="6702" max="6703" width="3.33203125" style="51" bestFit="1" customWidth="1"/>
    <col min="6704" max="6706" width="4.5546875" style="51" customWidth="1"/>
    <col min="6707" max="6912" width="6.33203125" style="51"/>
    <col min="6913" max="6913" width="2.21875" style="51" bestFit="1" customWidth="1"/>
    <col min="6914" max="6914" width="2.44140625" style="51" bestFit="1" customWidth="1"/>
    <col min="6915" max="6917" width="7.21875" style="51" bestFit="1" customWidth="1"/>
    <col min="6918" max="6918" width="4.109375" style="51" bestFit="1" customWidth="1"/>
    <col min="6919" max="6922" width="7.21875" style="51" bestFit="1" customWidth="1"/>
    <col min="6923" max="6923" width="5.44140625" style="51" bestFit="1" customWidth="1"/>
    <col min="6924" max="6924" width="9.77734375" style="51" bestFit="1" customWidth="1"/>
    <col min="6925" max="6927" width="6.44140625" style="51" bestFit="1" customWidth="1"/>
    <col min="6928" max="6928" width="5.44140625" style="51" bestFit="1" customWidth="1"/>
    <col min="6929" max="6929" width="5.5546875" style="51" bestFit="1" customWidth="1"/>
    <col min="6930" max="6930" width="10" style="51" bestFit="1" customWidth="1"/>
    <col min="6931" max="6931" width="6.44140625" style="51" bestFit="1" customWidth="1"/>
    <col min="6932" max="6932" width="5.5546875" style="51" bestFit="1" customWidth="1"/>
    <col min="6933" max="6933" width="6.44140625" style="51" bestFit="1" customWidth="1"/>
    <col min="6934" max="6934" width="5.5546875" style="51" bestFit="1" customWidth="1"/>
    <col min="6935" max="6935" width="5.44140625" style="51" bestFit="1" customWidth="1"/>
    <col min="6936" max="6936" width="14.44140625" style="51" bestFit="1" customWidth="1"/>
    <col min="6937" max="6941" width="5.44140625" style="51" bestFit="1" customWidth="1"/>
    <col min="6942" max="6942" width="10" style="51" bestFit="1" customWidth="1"/>
    <col min="6943" max="6943" width="5.44140625" style="51" bestFit="1" customWidth="1"/>
    <col min="6944" max="6944" width="7.21875" style="51" bestFit="1" customWidth="1"/>
    <col min="6945" max="6945" width="5.44140625" style="51" bestFit="1" customWidth="1"/>
    <col min="6946" max="6946" width="7.21875" style="51" bestFit="1" customWidth="1"/>
    <col min="6947" max="6948" width="2.44140625" style="51" bestFit="1" customWidth="1"/>
    <col min="6949" max="6949" width="3.33203125" style="51" bestFit="1" customWidth="1"/>
    <col min="6950" max="6950" width="3" style="51" bestFit="1" customWidth="1"/>
    <col min="6951" max="6951" width="3.21875" style="51" bestFit="1" customWidth="1"/>
    <col min="6952" max="6952" width="3.33203125" style="51" bestFit="1" customWidth="1"/>
    <col min="6953" max="6953" width="3.21875" style="51" bestFit="1" customWidth="1"/>
    <col min="6954" max="6955" width="3.33203125" style="51" bestFit="1" customWidth="1"/>
    <col min="6956" max="6956" width="3" style="51" bestFit="1" customWidth="1"/>
    <col min="6957" max="6957" width="3.21875" style="51" bestFit="1" customWidth="1"/>
    <col min="6958" max="6959" width="3.33203125" style="51" bestFit="1" customWidth="1"/>
    <col min="6960" max="6962" width="4.5546875" style="51" customWidth="1"/>
    <col min="6963" max="7168" width="6.33203125" style="51"/>
    <col min="7169" max="7169" width="2.21875" style="51" bestFit="1" customWidth="1"/>
    <col min="7170" max="7170" width="2.44140625" style="51" bestFit="1" customWidth="1"/>
    <col min="7171" max="7173" width="7.21875" style="51" bestFit="1" customWidth="1"/>
    <col min="7174" max="7174" width="4.109375" style="51" bestFit="1" customWidth="1"/>
    <col min="7175" max="7178" width="7.21875" style="51" bestFit="1" customWidth="1"/>
    <col min="7179" max="7179" width="5.44140625" style="51" bestFit="1" customWidth="1"/>
    <col min="7180" max="7180" width="9.77734375" style="51" bestFit="1" customWidth="1"/>
    <col min="7181" max="7183" width="6.44140625" style="51" bestFit="1" customWidth="1"/>
    <col min="7184" max="7184" width="5.44140625" style="51" bestFit="1" customWidth="1"/>
    <col min="7185" max="7185" width="5.5546875" style="51" bestFit="1" customWidth="1"/>
    <col min="7186" max="7186" width="10" style="51" bestFit="1" customWidth="1"/>
    <col min="7187" max="7187" width="6.44140625" style="51" bestFit="1" customWidth="1"/>
    <col min="7188" max="7188" width="5.5546875" style="51" bestFit="1" customWidth="1"/>
    <col min="7189" max="7189" width="6.44140625" style="51" bestFit="1" customWidth="1"/>
    <col min="7190" max="7190" width="5.5546875" style="51" bestFit="1" customWidth="1"/>
    <col min="7191" max="7191" width="5.44140625" style="51" bestFit="1" customWidth="1"/>
    <col min="7192" max="7192" width="14.44140625" style="51" bestFit="1" customWidth="1"/>
    <col min="7193" max="7197" width="5.44140625" style="51" bestFit="1" customWidth="1"/>
    <col min="7198" max="7198" width="10" style="51" bestFit="1" customWidth="1"/>
    <col min="7199" max="7199" width="5.44140625" style="51" bestFit="1" customWidth="1"/>
    <col min="7200" max="7200" width="7.21875" style="51" bestFit="1" customWidth="1"/>
    <col min="7201" max="7201" width="5.44140625" style="51" bestFit="1" customWidth="1"/>
    <col min="7202" max="7202" width="7.21875" style="51" bestFit="1" customWidth="1"/>
    <col min="7203" max="7204" width="2.44140625" style="51" bestFit="1" customWidth="1"/>
    <col min="7205" max="7205" width="3.33203125" style="51" bestFit="1" customWidth="1"/>
    <col min="7206" max="7206" width="3" style="51" bestFit="1" customWidth="1"/>
    <col min="7207" max="7207" width="3.21875" style="51" bestFit="1" customWidth="1"/>
    <col min="7208" max="7208" width="3.33203125" style="51" bestFit="1" customWidth="1"/>
    <col min="7209" max="7209" width="3.21875" style="51" bestFit="1" customWidth="1"/>
    <col min="7210" max="7211" width="3.33203125" style="51" bestFit="1" customWidth="1"/>
    <col min="7212" max="7212" width="3" style="51" bestFit="1" customWidth="1"/>
    <col min="7213" max="7213" width="3.21875" style="51" bestFit="1" customWidth="1"/>
    <col min="7214" max="7215" width="3.33203125" style="51" bestFit="1" customWidth="1"/>
    <col min="7216" max="7218" width="4.5546875" style="51" customWidth="1"/>
    <col min="7219" max="7424" width="6.33203125" style="51"/>
    <col min="7425" max="7425" width="2.21875" style="51" bestFit="1" customWidth="1"/>
    <col min="7426" max="7426" width="2.44140625" style="51" bestFit="1" customWidth="1"/>
    <col min="7427" max="7429" width="7.21875" style="51" bestFit="1" customWidth="1"/>
    <col min="7430" max="7430" width="4.109375" style="51" bestFit="1" customWidth="1"/>
    <col min="7431" max="7434" width="7.21875" style="51" bestFit="1" customWidth="1"/>
    <col min="7435" max="7435" width="5.44140625" style="51" bestFit="1" customWidth="1"/>
    <col min="7436" max="7436" width="9.77734375" style="51" bestFit="1" customWidth="1"/>
    <col min="7437" max="7439" width="6.44140625" style="51" bestFit="1" customWidth="1"/>
    <col min="7440" max="7440" width="5.44140625" style="51" bestFit="1" customWidth="1"/>
    <col min="7441" max="7441" width="5.5546875" style="51" bestFit="1" customWidth="1"/>
    <col min="7442" max="7442" width="10" style="51" bestFit="1" customWidth="1"/>
    <col min="7443" max="7443" width="6.44140625" style="51" bestFit="1" customWidth="1"/>
    <col min="7444" max="7444" width="5.5546875" style="51" bestFit="1" customWidth="1"/>
    <col min="7445" max="7445" width="6.44140625" style="51" bestFit="1" customWidth="1"/>
    <col min="7446" max="7446" width="5.5546875" style="51" bestFit="1" customWidth="1"/>
    <col min="7447" max="7447" width="5.44140625" style="51" bestFit="1" customWidth="1"/>
    <col min="7448" max="7448" width="14.44140625" style="51" bestFit="1" customWidth="1"/>
    <col min="7449" max="7453" width="5.44140625" style="51" bestFit="1" customWidth="1"/>
    <col min="7454" max="7454" width="10" style="51" bestFit="1" customWidth="1"/>
    <col min="7455" max="7455" width="5.44140625" style="51" bestFit="1" customWidth="1"/>
    <col min="7456" max="7456" width="7.21875" style="51" bestFit="1" customWidth="1"/>
    <col min="7457" max="7457" width="5.44140625" style="51" bestFit="1" customWidth="1"/>
    <col min="7458" max="7458" width="7.21875" style="51" bestFit="1" customWidth="1"/>
    <col min="7459" max="7460" width="2.44140625" style="51" bestFit="1" customWidth="1"/>
    <col min="7461" max="7461" width="3.33203125" style="51" bestFit="1" customWidth="1"/>
    <col min="7462" max="7462" width="3" style="51" bestFit="1" customWidth="1"/>
    <col min="7463" max="7463" width="3.21875" style="51" bestFit="1" customWidth="1"/>
    <col min="7464" max="7464" width="3.33203125" style="51" bestFit="1" customWidth="1"/>
    <col min="7465" max="7465" width="3.21875" style="51" bestFit="1" customWidth="1"/>
    <col min="7466" max="7467" width="3.33203125" style="51" bestFit="1" customWidth="1"/>
    <col min="7468" max="7468" width="3" style="51" bestFit="1" customWidth="1"/>
    <col min="7469" max="7469" width="3.21875" style="51" bestFit="1" customWidth="1"/>
    <col min="7470" max="7471" width="3.33203125" style="51" bestFit="1" customWidth="1"/>
    <col min="7472" max="7474" width="4.5546875" style="51" customWidth="1"/>
    <col min="7475" max="7680" width="6.33203125" style="51"/>
    <col min="7681" max="7681" width="2.21875" style="51" bestFit="1" customWidth="1"/>
    <col min="7682" max="7682" width="2.44140625" style="51" bestFit="1" customWidth="1"/>
    <col min="7683" max="7685" width="7.21875" style="51" bestFit="1" customWidth="1"/>
    <col min="7686" max="7686" width="4.109375" style="51" bestFit="1" customWidth="1"/>
    <col min="7687" max="7690" width="7.21875" style="51" bestFit="1" customWidth="1"/>
    <col min="7691" max="7691" width="5.44140625" style="51" bestFit="1" customWidth="1"/>
    <col min="7692" max="7692" width="9.77734375" style="51" bestFit="1" customWidth="1"/>
    <col min="7693" max="7695" width="6.44140625" style="51" bestFit="1" customWidth="1"/>
    <col min="7696" max="7696" width="5.44140625" style="51" bestFit="1" customWidth="1"/>
    <col min="7697" max="7697" width="5.5546875" style="51" bestFit="1" customWidth="1"/>
    <col min="7698" max="7698" width="10" style="51" bestFit="1" customWidth="1"/>
    <col min="7699" max="7699" width="6.44140625" style="51" bestFit="1" customWidth="1"/>
    <col min="7700" max="7700" width="5.5546875" style="51" bestFit="1" customWidth="1"/>
    <col min="7701" max="7701" width="6.44140625" style="51" bestFit="1" customWidth="1"/>
    <col min="7702" max="7702" width="5.5546875" style="51" bestFit="1" customWidth="1"/>
    <col min="7703" max="7703" width="5.44140625" style="51" bestFit="1" customWidth="1"/>
    <col min="7704" max="7704" width="14.44140625" style="51" bestFit="1" customWidth="1"/>
    <col min="7705" max="7709" width="5.44140625" style="51" bestFit="1" customWidth="1"/>
    <col min="7710" max="7710" width="10" style="51" bestFit="1" customWidth="1"/>
    <col min="7711" max="7711" width="5.44140625" style="51" bestFit="1" customWidth="1"/>
    <col min="7712" max="7712" width="7.21875" style="51" bestFit="1" customWidth="1"/>
    <col min="7713" max="7713" width="5.44140625" style="51" bestFit="1" customWidth="1"/>
    <col min="7714" max="7714" width="7.21875" style="51" bestFit="1" customWidth="1"/>
    <col min="7715" max="7716" width="2.44140625" style="51" bestFit="1" customWidth="1"/>
    <col min="7717" max="7717" width="3.33203125" style="51" bestFit="1" customWidth="1"/>
    <col min="7718" max="7718" width="3" style="51" bestFit="1" customWidth="1"/>
    <col min="7719" max="7719" width="3.21875" style="51" bestFit="1" customWidth="1"/>
    <col min="7720" max="7720" width="3.33203125" style="51" bestFit="1" customWidth="1"/>
    <col min="7721" max="7721" width="3.21875" style="51" bestFit="1" customWidth="1"/>
    <col min="7722" max="7723" width="3.33203125" style="51" bestFit="1" customWidth="1"/>
    <col min="7724" max="7724" width="3" style="51" bestFit="1" customWidth="1"/>
    <col min="7725" max="7725" width="3.21875" style="51" bestFit="1" customWidth="1"/>
    <col min="7726" max="7727" width="3.33203125" style="51" bestFit="1" customWidth="1"/>
    <col min="7728" max="7730" width="4.5546875" style="51" customWidth="1"/>
    <col min="7731" max="7936" width="6.33203125" style="51"/>
    <col min="7937" max="7937" width="2.21875" style="51" bestFit="1" customWidth="1"/>
    <col min="7938" max="7938" width="2.44140625" style="51" bestFit="1" customWidth="1"/>
    <col min="7939" max="7941" width="7.21875" style="51" bestFit="1" customWidth="1"/>
    <col min="7942" max="7942" width="4.109375" style="51" bestFit="1" customWidth="1"/>
    <col min="7943" max="7946" width="7.21875" style="51" bestFit="1" customWidth="1"/>
    <col min="7947" max="7947" width="5.44140625" style="51" bestFit="1" customWidth="1"/>
    <col min="7948" max="7948" width="9.77734375" style="51" bestFit="1" customWidth="1"/>
    <col min="7949" max="7951" width="6.44140625" style="51" bestFit="1" customWidth="1"/>
    <col min="7952" max="7952" width="5.44140625" style="51" bestFit="1" customWidth="1"/>
    <col min="7953" max="7953" width="5.5546875" style="51" bestFit="1" customWidth="1"/>
    <col min="7954" max="7954" width="10" style="51" bestFit="1" customWidth="1"/>
    <col min="7955" max="7955" width="6.44140625" style="51" bestFit="1" customWidth="1"/>
    <col min="7956" max="7956" width="5.5546875" style="51" bestFit="1" customWidth="1"/>
    <col min="7957" max="7957" width="6.44140625" style="51" bestFit="1" customWidth="1"/>
    <col min="7958" max="7958" width="5.5546875" style="51" bestFit="1" customWidth="1"/>
    <col min="7959" max="7959" width="5.44140625" style="51" bestFit="1" customWidth="1"/>
    <col min="7960" max="7960" width="14.44140625" style="51" bestFit="1" customWidth="1"/>
    <col min="7961" max="7965" width="5.44140625" style="51" bestFit="1" customWidth="1"/>
    <col min="7966" max="7966" width="10" style="51" bestFit="1" customWidth="1"/>
    <col min="7967" max="7967" width="5.44140625" style="51" bestFit="1" customWidth="1"/>
    <col min="7968" max="7968" width="7.21875" style="51" bestFit="1" customWidth="1"/>
    <col min="7969" max="7969" width="5.44140625" style="51" bestFit="1" customWidth="1"/>
    <col min="7970" max="7970" width="7.21875" style="51" bestFit="1" customWidth="1"/>
    <col min="7971" max="7972" width="2.44140625" style="51" bestFit="1" customWidth="1"/>
    <col min="7973" max="7973" width="3.33203125" style="51" bestFit="1" customWidth="1"/>
    <col min="7974" max="7974" width="3" style="51" bestFit="1" customWidth="1"/>
    <col min="7975" max="7975" width="3.21875" style="51" bestFit="1" customWidth="1"/>
    <col min="7976" max="7976" width="3.33203125" style="51" bestFit="1" customWidth="1"/>
    <col min="7977" max="7977" width="3.21875" style="51" bestFit="1" customWidth="1"/>
    <col min="7978" max="7979" width="3.33203125" style="51" bestFit="1" customWidth="1"/>
    <col min="7980" max="7980" width="3" style="51" bestFit="1" customWidth="1"/>
    <col min="7981" max="7981" width="3.21875" style="51" bestFit="1" customWidth="1"/>
    <col min="7982" max="7983" width="3.33203125" style="51" bestFit="1" customWidth="1"/>
    <col min="7984" max="7986" width="4.5546875" style="51" customWidth="1"/>
    <col min="7987" max="8192" width="6.33203125" style="51"/>
    <col min="8193" max="8193" width="2.21875" style="51" bestFit="1" customWidth="1"/>
    <col min="8194" max="8194" width="2.44140625" style="51" bestFit="1" customWidth="1"/>
    <col min="8195" max="8197" width="7.21875" style="51" bestFit="1" customWidth="1"/>
    <col min="8198" max="8198" width="4.109375" style="51" bestFit="1" customWidth="1"/>
    <col min="8199" max="8202" width="7.21875" style="51" bestFit="1" customWidth="1"/>
    <col min="8203" max="8203" width="5.44140625" style="51" bestFit="1" customWidth="1"/>
    <col min="8204" max="8204" width="9.77734375" style="51" bestFit="1" customWidth="1"/>
    <col min="8205" max="8207" width="6.44140625" style="51" bestFit="1" customWidth="1"/>
    <col min="8208" max="8208" width="5.44140625" style="51" bestFit="1" customWidth="1"/>
    <col min="8209" max="8209" width="5.5546875" style="51" bestFit="1" customWidth="1"/>
    <col min="8210" max="8210" width="10" style="51" bestFit="1" customWidth="1"/>
    <col min="8211" max="8211" width="6.44140625" style="51" bestFit="1" customWidth="1"/>
    <col min="8212" max="8212" width="5.5546875" style="51" bestFit="1" customWidth="1"/>
    <col min="8213" max="8213" width="6.44140625" style="51" bestFit="1" customWidth="1"/>
    <col min="8214" max="8214" width="5.5546875" style="51" bestFit="1" customWidth="1"/>
    <col min="8215" max="8215" width="5.44140625" style="51" bestFit="1" customWidth="1"/>
    <col min="8216" max="8216" width="14.44140625" style="51" bestFit="1" customWidth="1"/>
    <col min="8217" max="8221" width="5.44140625" style="51" bestFit="1" customWidth="1"/>
    <col min="8222" max="8222" width="10" style="51" bestFit="1" customWidth="1"/>
    <col min="8223" max="8223" width="5.44140625" style="51" bestFit="1" customWidth="1"/>
    <col min="8224" max="8224" width="7.21875" style="51" bestFit="1" customWidth="1"/>
    <col min="8225" max="8225" width="5.44140625" style="51" bestFit="1" customWidth="1"/>
    <col min="8226" max="8226" width="7.21875" style="51" bestFit="1" customWidth="1"/>
    <col min="8227" max="8228" width="2.44140625" style="51" bestFit="1" customWidth="1"/>
    <col min="8229" max="8229" width="3.33203125" style="51" bestFit="1" customWidth="1"/>
    <col min="8230" max="8230" width="3" style="51" bestFit="1" customWidth="1"/>
    <col min="8231" max="8231" width="3.21875" style="51" bestFit="1" customWidth="1"/>
    <col min="8232" max="8232" width="3.33203125" style="51" bestFit="1" customWidth="1"/>
    <col min="8233" max="8233" width="3.21875" style="51" bestFit="1" customWidth="1"/>
    <col min="8234" max="8235" width="3.33203125" style="51" bestFit="1" customWidth="1"/>
    <col min="8236" max="8236" width="3" style="51" bestFit="1" customWidth="1"/>
    <col min="8237" max="8237" width="3.21875" style="51" bestFit="1" customWidth="1"/>
    <col min="8238" max="8239" width="3.33203125" style="51" bestFit="1" customWidth="1"/>
    <col min="8240" max="8242" width="4.5546875" style="51" customWidth="1"/>
    <col min="8243" max="8448" width="6.33203125" style="51"/>
    <col min="8449" max="8449" width="2.21875" style="51" bestFit="1" customWidth="1"/>
    <col min="8450" max="8450" width="2.44140625" style="51" bestFit="1" customWidth="1"/>
    <col min="8451" max="8453" width="7.21875" style="51" bestFit="1" customWidth="1"/>
    <col min="8454" max="8454" width="4.109375" style="51" bestFit="1" customWidth="1"/>
    <col min="8455" max="8458" width="7.21875" style="51" bestFit="1" customWidth="1"/>
    <col min="8459" max="8459" width="5.44140625" style="51" bestFit="1" customWidth="1"/>
    <col min="8460" max="8460" width="9.77734375" style="51" bestFit="1" customWidth="1"/>
    <col min="8461" max="8463" width="6.44140625" style="51" bestFit="1" customWidth="1"/>
    <col min="8464" max="8464" width="5.44140625" style="51" bestFit="1" customWidth="1"/>
    <col min="8465" max="8465" width="5.5546875" style="51" bestFit="1" customWidth="1"/>
    <col min="8466" max="8466" width="10" style="51" bestFit="1" customWidth="1"/>
    <col min="8467" max="8467" width="6.44140625" style="51" bestFit="1" customWidth="1"/>
    <col min="8468" max="8468" width="5.5546875" style="51" bestFit="1" customWidth="1"/>
    <col min="8469" max="8469" width="6.44140625" style="51" bestFit="1" customWidth="1"/>
    <col min="8470" max="8470" width="5.5546875" style="51" bestFit="1" customWidth="1"/>
    <col min="8471" max="8471" width="5.44140625" style="51" bestFit="1" customWidth="1"/>
    <col min="8472" max="8472" width="14.44140625" style="51" bestFit="1" customWidth="1"/>
    <col min="8473" max="8477" width="5.44140625" style="51" bestFit="1" customWidth="1"/>
    <col min="8478" max="8478" width="10" style="51" bestFit="1" customWidth="1"/>
    <col min="8479" max="8479" width="5.44140625" style="51" bestFit="1" customWidth="1"/>
    <col min="8480" max="8480" width="7.21875" style="51" bestFit="1" customWidth="1"/>
    <col min="8481" max="8481" width="5.44140625" style="51" bestFit="1" customWidth="1"/>
    <col min="8482" max="8482" width="7.21875" style="51" bestFit="1" customWidth="1"/>
    <col min="8483" max="8484" width="2.44140625" style="51" bestFit="1" customWidth="1"/>
    <col min="8485" max="8485" width="3.33203125" style="51" bestFit="1" customWidth="1"/>
    <col min="8486" max="8486" width="3" style="51" bestFit="1" customWidth="1"/>
    <col min="8487" max="8487" width="3.21875" style="51" bestFit="1" customWidth="1"/>
    <col min="8488" max="8488" width="3.33203125" style="51" bestFit="1" customWidth="1"/>
    <col min="8489" max="8489" width="3.21875" style="51" bestFit="1" customWidth="1"/>
    <col min="8490" max="8491" width="3.33203125" style="51" bestFit="1" customWidth="1"/>
    <col min="8492" max="8492" width="3" style="51" bestFit="1" customWidth="1"/>
    <col min="8493" max="8493" width="3.21875" style="51" bestFit="1" customWidth="1"/>
    <col min="8494" max="8495" width="3.33203125" style="51" bestFit="1" customWidth="1"/>
    <col min="8496" max="8498" width="4.5546875" style="51" customWidth="1"/>
    <col min="8499" max="8704" width="6.33203125" style="51"/>
    <col min="8705" max="8705" width="2.21875" style="51" bestFit="1" customWidth="1"/>
    <col min="8706" max="8706" width="2.44140625" style="51" bestFit="1" customWidth="1"/>
    <col min="8707" max="8709" width="7.21875" style="51" bestFit="1" customWidth="1"/>
    <col min="8710" max="8710" width="4.109375" style="51" bestFit="1" customWidth="1"/>
    <col min="8711" max="8714" width="7.21875" style="51" bestFit="1" customWidth="1"/>
    <col min="8715" max="8715" width="5.44140625" style="51" bestFit="1" customWidth="1"/>
    <col min="8716" max="8716" width="9.77734375" style="51" bestFit="1" customWidth="1"/>
    <col min="8717" max="8719" width="6.44140625" style="51" bestFit="1" customWidth="1"/>
    <col min="8720" max="8720" width="5.44140625" style="51" bestFit="1" customWidth="1"/>
    <col min="8721" max="8721" width="5.5546875" style="51" bestFit="1" customWidth="1"/>
    <col min="8722" max="8722" width="10" style="51" bestFit="1" customWidth="1"/>
    <col min="8723" max="8723" width="6.44140625" style="51" bestFit="1" customWidth="1"/>
    <col min="8724" max="8724" width="5.5546875" style="51" bestFit="1" customWidth="1"/>
    <col min="8725" max="8725" width="6.44140625" style="51" bestFit="1" customWidth="1"/>
    <col min="8726" max="8726" width="5.5546875" style="51" bestFit="1" customWidth="1"/>
    <col min="8727" max="8727" width="5.44140625" style="51" bestFit="1" customWidth="1"/>
    <col min="8728" max="8728" width="14.44140625" style="51" bestFit="1" customWidth="1"/>
    <col min="8729" max="8733" width="5.44140625" style="51" bestFit="1" customWidth="1"/>
    <col min="8734" max="8734" width="10" style="51" bestFit="1" customWidth="1"/>
    <col min="8735" max="8735" width="5.44140625" style="51" bestFit="1" customWidth="1"/>
    <col min="8736" max="8736" width="7.21875" style="51" bestFit="1" customWidth="1"/>
    <col min="8737" max="8737" width="5.44140625" style="51" bestFit="1" customWidth="1"/>
    <col min="8738" max="8738" width="7.21875" style="51" bestFit="1" customWidth="1"/>
    <col min="8739" max="8740" width="2.44140625" style="51" bestFit="1" customWidth="1"/>
    <col min="8741" max="8741" width="3.33203125" style="51" bestFit="1" customWidth="1"/>
    <col min="8742" max="8742" width="3" style="51" bestFit="1" customWidth="1"/>
    <col min="8743" max="8743" width="3.21875" style="51" bestFit="1" customWidth="1"/>
    <col min="8744" max="8744" width="3.33203125" style="51" bestFit="1" customWidth="1"/>
    <col min="8745" max="8745" width="3.21875" style="51" bestFit="1" customWidth="1"/>
    <col min="8746" max="8747" width="3.33203125" style="51" bestFit="1" customWidth="1"/>
    <col min="8748" max="8748" width="3" style="51" bestFit="1" customWidth="1"/>
    <col min="8749" max="8749" width="3.21875" style="51" bestFit="1" customWidth="1"/>
    <col min="8750" max="8751" width="3.33203125" style="51" bestFit="1" customWidth="1"/>
    <col min="8752" max="8754" width="4.5546875" style="51" customWidth="1"/>
    <col min="8755" max="8960" width="6.33203125" style="51"/>
    <col min="8961" max="8961" width="2.21875" style="51" bestFit="1" customWidth="1"/>
    <col min="8962" max="8962" width="2.44140625" style="51" bestFit="1" customWidth="1"/>
    <col min="8963" max="8965" width="7.21875" style="51" bestFit="1" customWidth="1"/>
    <col min="8966" max="8966" width="4.109375" style="51" bestFit="1" customWidth="1"/>
    <col min="8967" max="8970" width="7.21875" style="51" bestFit="1" customWidth="1"/>
    <col min="8971" max="8971" width="5.44140625" style="51" bestFit="1" customWidth="1"/>
    <col min="8972" max="8972" width="9.77734375" style="51" bestFit="1" customWidth="1"/>
    <col min="8973" max="8975" width="6.44140625" style="51" bestFit="1" customWidth="1"/>
    <col min="8976" max="8976" width="5.44140625" style="51" bestFit="1" customWidth="1"/>
    <col min="8977" max="8977" width="5.5546875" style="51" bestFit="1" customWidth="1"/>
    <col min="8978" max="8978" width="10" style="51" bestFit="1" customWidth="1"/>
    <col min="8979" max="8979" width="6.44140625" style="51" bestFit="1" customWidth="1"/>
    <col min="8980" max="8980" width="5.5546875" style="51" bestFit="1" customWidth="1"/>
    <col min="8981" max="8981" width="6.44140625" style="51" bestFit="1" customWidth="1"/>
    <col min="8982" max="8982" width="5.5546875" style="51" bestFit="1" customWidth="1"/>
    <col min="8983" max="8983" width="5.44140625" style="51" bestFit="1" customWidth="1"/>
    <col min="8984" max="8984" width="14.44140625" style="51" bestFit="1" customWidth="1"/>
    <col min="8985" max="8989" width="5.44140625" style="51" bestFit="1" customWidth="1"/>
    <col min="8990" max="8990" width="10" style="51" bestFit="1" customWidth="1"/>
    <col min="8991" max="8991" width="5.44140625" style="51" bestFit="1" customWidth="1"/>
    <col min="8992" max="8992" width="7.21875" style="51" bestFit="1" customWidth="1"/>
    <col min="8993" max="8993" width="5.44140625" style="51" bestFit="1" customWidth="1"/>
    <col min="8994" max="8994" width="7.21875" style="51" bestFit="1" customWidth="1"/>
    <col min="8995" max="8996" width="2.44140625" style="51" bestFit="1" customWidth="1"/>
    <col min="8997" max="8997" width="3.33203125" style="51" bestFit="1" customWidth="1"/>
    <col min="8998" max="8998" width="3" style="51" bestFit="1" customWidth="1"/>
    <col min="8999" max="8999" width="3.21875" style="51" bestFit="1" customWidth="1"/>
    <col min="9000" max="9000" width="3.33203125" style="51" bestFit="1" customWidth="1"/>
    <col min="9001" max="9001" width="3.21875" style="51" bestFit="1" customWidth="1"/>
    <col min="9002" max="9003" width="3.33203125" style="51" bestFit="1" customWidth="1"/>
    <col min="9004" max="9004" width="3" style="51" bestFit="1" customWidth="1"/>
    <col min="9005" max="9005" width="3.21875" style="51" bestFit="1" customWidth="1"/>
    <col min="9006" max="9007" width="3.33203125" style="51" bestFit="1" customWidth="1"/>
    <col min="9008" max="9010" width="4.5546875" style="51" customWidth="1"/>
    <col min="9011" max="9216" width="6.33203125" style="51"/>
    <col min="9217" max="9217" width="2.21875" style="51" bestFit="1" customWidth="1"/>
    <col min="9218" max="9218" width="2.44140625" style="51" bestFit="1" customWidth="1"/>
    <col min="9219" max="9221" width="7.21875" style="51" bestFit="1" customWidth="1"/>
    <col min="9222" max="9222" width="4.109375" style="51" bestFit="1" customWidth="1"/>
    <col min="9223" max="9226" width="7.21875" style="51" bestFit="1" customWidth="1"/>
    <col min="9227" max="9227" width="5.44140625" style="51" bestFit="1" customWidth="1"/>
    <col min="9228" max="9228" width="9.77734375" style="51" bestFit="1" customWidth="1"/>
    <col min="9229" max="9231" width="6.44140625" style="51" bestFit="1" customWidth="1"/>
    <col min="9232" max="9232" width="5.44140625" style="51" bestFit="1" customWidth="1"/>
    <col min="9233" max="9233" width="5.5546875" style="51" bestFit="1" customWidth="1"/>
    <col min="9234" max="9234" width="10" style="51" bestFit="1" customWidth="1"/>
    <col min="9235" max="9235" width="6.44140625" style="51" bestFit="1" customWidth="1"/>
    <col min="9236" max="9236" width="5.5546875" style="51" bestFit="1" customWidth="1"/>
    <col min="9237" max="9237" width="6.44140625" style="51" bestFit="1" customWidth="1"/>
    <col min="9238" max="9238" width="5.5546875" style="51" bestFit="1" customWidth="1"/>
    <col min="9239" max="9239" width="5.44140625" style="51" bestFit="1" customWidth="1"/>
    <col min="9240" max="9240" width="14.44140625" style="51" bestFit="1" customWidth="1"/>
    <col min="9241" max="9245" width="5.44140625" style="51" bestFit="1" customWidth="1"/>
    <col min="9246" max="9246" width="10" style="51" bestFit="1" customWidth="1"/>
    <col min="9247" max="9247" width="5.44140625" style="51" bestFit="1" customWidth="1"/>
    <col min="9248" max="9248" width="7.21875" style="51" bestFit="1" customWidth="1"/>
    <col min="9249" max="9249" width="5.44140625" style="51" bestFit="1" customWidth="1"/>
    <col min="9250" max="9250" width="7.21875" style="51" bestFit="1" customWidth="1"/>
    <col min="9251" max="9252" width="2.44140625" style="51" bestFit="1" customWidth="1"/>
    <col min="9253" max="9253" width="3.33203125" style="51" bestFit="1" customWidth="1"/>
    <col min="9254" max="9254" width="3" style="51" bestFit="1" customWidth="1"/>
    <col min="9255" max="9255" width="3.21875" style="51" bestFit="1" customWidth="1"/>
    <col min="9256" max="9256" width="3.33203125" style="51" bestFit="1" customWidth="1"/>
    <col min="9257" max="9257" width="3.21875" style="51" bestFit="1" customWidth="1"/>
    <col min="9258" max="9259" width="3.33203125" style="51" bestFit="1" customWidth="1"/>
    <col min="9260" max="9260" width="3" style="51" bestFit="1" customWidth="1"/>
    <col min="9261" max="9261" width="3.21875" style="51" bestFit="1" customWidth="1"/>
    <col min="9262" max="9263" width="3.33203125" style="51" bestFit="1" customWidth="1"/>
    <col min="9264" max="9266" width="4.5546875" style="51" customWidth="1"/>
    <col min="9267" max="9472" width="6.33203125" style="51"/>
    <col min="9473" max="9473" width="2.21875" style="51" bestFit="1" customWidth="1"/>
    <col min="9474" max="9474" width="2.44140625" style="51" bestFit="1" customWidth="1"/>
    <col min="9475" max="9477" width="7.21875" style="51" bestFit="1" customWidth="1"/>
    <col min="9478" max="9478" width="4.109375" style="51" bestFit="1" customWidth="1"/>
    <col min="9479" max="9482" width="7.21875" style="51" bestFit="1" customWidth="1"/>
    <col min="9483" max="9483" width="5.44140625" style="51" bestFit="1" customWidth="1"/>
    <col min="9484" max="9484" width="9.77734375" style="51" bestFit="1" customWidth="1"/>
    <col min="9485" max="9487" width="6.44140625" style="51" bestFit="1" customWidth="1"/>
    <col min="9488" max="9488" width="5.44140625" style="51" bestFit="1" customWidth="1"/>
    <col min="9489" max="9489" width="5.5546875" style="51" bestFit="1" customWidth="1"/>
    <col min="9490" max="9490" width="10" style="51" bestFit="1" customWidth="1"/>
    <col min="9491" max="9491" width="6.44140625" style="51" bestFit="1" customWidth="1"/>
    <col min="9492" max="9492" width="5.5546875" style="51" bestFit="1" customWidth="1"/>
    <col min="9493" max="9493" width="6.44140625" style="51" bestFit="1" customWidth="1"/>
    <col min="9494" max="9494" width="5.5546875" style="51" bestFit="1" customWidth="1"/>
    <col min="9495" max="9495" width="5.44140625" style="51" bestFit="1" customWidth="1"/>
    <col min="9496" max="9496" width="14.44140625" style="51" bestFit="1" customWidth="1"/>
    <col min="9497" max="9501" width="5.44140625" style="51" bestFit="1" customWidth="1"/>
    <col min="9502" max="9502" width="10" style="51" bestFit="1" customWidth="1"/>
    <col min="9503" max="9503" width="5.44140625" style="51" bestFit="1" customWidth="1"/>
    <col min="9504" max="9504" width="7.21875" style="51" bestFit="1" customWidth="1"/>
    <col min="9505" max="9505" width="5.44140625" style="51" bestFit="1" customWidth="1"/>
    <col min="9506" max="9506" width="7.21875" style="51" bestFit="1" customWidth="1"/>
    <col min="9507" max="9508" width="2.44140625" style="51" bestFit="1" customWidth="1"/>
    <col min="9509" max="9509" width="3.33203125" style="51" bestFit="1" customWidth="1"/>
    <col min="9510" max="9510" width="3" style="51" bestFit="1" customWidth="1"/>
    <col min="9511" max="9511" width="3.21875" style="51" bestFit="1" customWidth="1"/>
    <col min="9512" max="9512" width="3.33203125" style="51" bestFit="1" customWidth="1"/>
    <col min="9513" max="9513" width="3.21875" style="51" bestFit="1" customWidth="1"/>
    <col min="9514" max="9515" width="3.33203125" style="51" bestFit="1" customWidth="1"/>
    <col min="9516" max="9516" width="3" style="51" bestFit="1" customWidth="1"/>
    <col min="9517" max="9517" width="3.21875" style="51" bestFit="1" customWidth="1"/>
    <col min="9518" max="9519" width="3.33203125" style="51" bestFit="1" customWidth="1"/>
    <col min="9520" max="9522" width="4.5546875" style="51" customWidth="1"/>
    <col min="9523" max="9728" width="6.33203125" style="51"/>
    <col min="9729" max="9729" width="2.21875" style="51" bestFit="1" customWidth="1"/>
    <col min="9730" max="9730" width="2.44140625" style="51" bestFit="1" customWidth="1"/>
    <col min="9731" max="9733" width="7.21875" style="51" bestFit="1" customWidth="1"/>
    <col min="9734" max="9734" width="4.109375" style="51" bestFit="1" customWidth="1"/>
    <col min="9735" max="9738" width="7.21875" style="51" bestFit="1" customWidth="1"/>
    <col min="9739" max="9739" width="5.44140625" style="51" bestFit="1" customWidth="1"/>
    <col min="9740" max="9740" width="9.77734375" style="51" bestFit="1" customWidth="1"/>
    <col min="9741" max="9743" width="6.44140625" style="51" bestFit="1" customWidth="1"/>
    <col min="9744" max="9744" width="5.44140625" style="51" bestFit="1" customWidth="1"/>
    <col min="9745" max="9745" width="5.5546875" style="51" bestFit="1" customWidth="1"/>
    <col min="9746" max="9746" width="10" style="51" bestFit="1" customWidth="1"/>
    <col min="9747" max="9747" width="6.44140625" style="51" bestFit="1" customWidth="1"/>
    <col min="9748" max="9748" width="5.5546875" style="51" bestFit="1" customWidth="1"/>
    <col min="9749" max="9749" width="6.44140625" style="51" bestFit="1" customWidth="1"/>
    <col min="9750" max="9750" width="5.5546875" style="51" bestFit="1" customWidth="1"/>
    <col min="9751" max="9751" width="5.44140625" style="51" bestFit="1" customWidth="1"/>
    <col min="9752" max="9752" width="14.44140625" style="51" bestFit="1" customWidth="1"/>
    <col min="9753" max="9757" width="5.44140625" style="51" bestFit="1" customWidth="1"/>
    <col min="9758" max="9758" width="10" style="51" bestFit="1" customWidth="1"/>
    <col min="9759" max="9759" width="5.44140625" style="51" bestFit="1" customWidth="1"/>
    <col min="9760" max="9760" width="7.21875" style="51" bestFit="1" customWidth="1"/>
    <col min="9761" max="9761" width="5.44140625" style="51" bestFit="1" customWidth="1"/>
    <col min="9762" max="9762" width="7.21875" style="51" bestFit="1" customWidth="1"/>
    <col min="9763" max="9764" width="2.44140625" style="51" bestFit="1" customWidth="1"/>
    <col min="9765" max="9765" width="3.33203125" style="51" bestFit="1" customWidth="1"/>
    <col min="9766" max="9766" width="3" style="51" bestFit="1" customWidth="1"/>
    <col min="9767" max="9767" width="3.21875" style="51" bestFit="1" customWidth="1"/>
    <col min="9768" max="9768" width="3.33203125" style="51" bestFit="1" customWidth="1"/>
    <col min="9769" max="9769" width="3.21875" style="51" bestFit="1" customWidth="1"/>
    <col min="9770" max="9771" width="3.33203125" style="51" bestFit="1" customWidth="1"/>
    <col min="9772" max="9772" width="3" style="51" bestFit="1" customWidth="1"/>
    <col min="9773" max="9773" width="3.21875" style="51" bestFit="1" customWidth="1"/>
    <col min="9774" max="9775" width="3.33203125" style="51" bestFit="1" customWidth="1"/>
    <col min="9776" max="9778" width="4.5546875" style="51" customWidth="1"/>
    <col min="9779" max="9984" width="6.33203125" style="51"/>
    <col min="9985" max="9985" width="2.21875" style="51" bestFit="1" customWidth="1"/>
    <col min="9986" max="9986" width="2.44140625" style="51" bestFit="1" customWidth="1"/>
    <col min="9987" max="9989" width="7.21875" style="51" bestFit="1" customWidth="1"/>
    <col min="9990" max="9990" width="4.109375" style="51" bestFit="1" customWidth="1"/>
    <col min="9991" max="9994" width="7.21875" style="51" bestFit="1" customWidth="1"/>
    <col min="9995" max="9995" width="5.44140625" style="51" bestFit="1" customWidth="1"/>
    <col min="9996" max="9996" width="9.77734375" style="51" bestFit="1" customWidth="1"/>
    <col min="9997" max="9999" width="6.44140625" style="51" bestFit="1" customWidth="1"/>
    <col min="10000" max="10000" width="5.44140625" style="51" bestFit="1" customWidth="1"/>
    <col min="10001" max="10001" width="5.5546875" style="51" bestFit="1" customWidth="1"/>
    <col min="10002" max="10002" width="10" style="51" bestFit="1" customWidth="1"/>
    <col min="10003" max="10003" width="6.44140625" style="51" bestFit="1" customWidth="1"/>
    <col min="10004" max="10004" width="5.5546875" style="51" bestFit="1" customWidth="1"/>
    <col min="10005" max="10005" width="6.44140625" style="51" bestFit="1" customWidth="1"/>
    <col min="10006" max="10006" width="5.5546875" style="51" bestFit="1" customWidth="1"/>
    <col min="10007" max="10007" width="5.44140625" style="51" bestFit="1" customWidth="1"/>
    <col min="10008" max="10008" width="14.44140625" style="51" bestFit="1" customWidth="1"/>
    <col min="10009" max="10013" width="5.44140625" style="51" bestFit="1" customWidth="1"/>
    <col min="10014" max="10014" width="10" style="51" bestFit="1" customWidth="1"/>
    <col min="10015" max="10015" width="5.44140625" style="51" bestFit="1" customWidth="1"/>
    <col min="10016" max="10016" width="7.21875" style="51" bestFit="1" customWidth="1"/>
    <col min="10017" max="10017" width="5.44140625" style="51" bestFit="1" customWidth="1"/>
    <col min="10018" max="10018" width="7.21875" style="51" bestFit="1" customWidth="1"/>
    <col min="10019" max="10020" width="2.44140625" style="51" bestFit="1" customWidth="1"/>
    <col min="10021" max="10021" width="3.33203125" style="51" bestFit="1" customWidth="1"/>
    <col min="10022" max="10022" width="3" style="51" bestFit="1" customWidth="1"/>
    <col min="10023" max="10023" width="3.21875" style="51" bestFit="1" customWidth="1"/>
    <col min="10024" max="10024" width="3.33203125" style="51" bestFit="1" customWidth="1"/>
    <col min="10025" max="10025" width="3.21875" style="51" bestFit="1" customWidth="1"/>
    <col min="10026" max="10027" width="3.33203125" style="51" bestFit="1" customWidth="1"/>
    <col min="10028" max="10028" width="3" style="51" bestFit="1" customWidth="1"/>
    <col min="10029" max="10029" width="3.21875" style="51" bestFit="1" customWidth="1"/>
    <col min="10030" max="10031" width="3.33203125" style="51" bestFit="1" customWidth="1"/>
    <col min="10032" max="10034" width="4.5546875" style="51" customWidth="1"/>
    <col min="10035" max="10240" width="6.33203125" style="51"/>
    <col min="10241" max="10241" width="2.21875" style="51" bestFit="1" customWidth="1"/>
    <col min="10242" max="10242" width="2.44140625" style="51" bestFit="1" customWidth="1"/>
    <col min="10243" max="10245" width="7.21875" style="51" bestFit="1" customWidth="1"/>
    <col min="10246" max="10246" width="4.109375" style="51" bestFit="1" customWidth="1"/>
    <col min="10247" max="10250" width="7.21875" style="51" bestFit="1" customWidth="1"/>
    <col min="10251" max="10251" width="5.44140625" style="51" bestFit="1" customWidth="1"/>
    <col min="10252" max="10252" width="9.77734375" style="51" bestFit="1" customWidth="1"/>
    <col min="10253" max="10255" width="6.44140625" style="51" bestFit="1" customWidth="1"/>
    <col min="10256" max="10256" width="5.44140625" style="51" bestFit="1" customWidth="1"/>
    <col min="10257" max="10257" width="5.5546875" style="51" bestFit="1" customWidth="1"/>
    <col min="10258" max="10258" width="10" style="51" bestFit="1" customWidth="1"/>
    <col min="10259" max="10259" width="6.44140625" style="51" bestFit="1" customWidth="1"/>
    <col min="10260" max="10260" width="5.5546875" style="51" bestFit="1" customWidth="1"/>
    <col min="10261" max="10261" width="6.44140625" style="51" bestFit="1" customWidth="1"/>
    <col min="10262" max="10262" width="5.5546875" style="51" bestFit="1" customWidth="1"/>
    <col min="10263" max="10263" width="5.44140625" style="51" bestFit="1" customWidth="1"/>
    <col min="10264" max="10264" width="14.44140625" style="51" bestFit="1" customWidth="1"/>
    <col min="10265" max="10269" width="5.44140625" style="51" bestFit="1" customWidth="1"/>
    <col min="10270" max="10270" width="10" style="51" bestFit="1" customWidth="1"/>
    <col min="10271" max="10271" width="5.44140625" style="51" bestFit="1" customWidth="1"/>
    <col min="10272" max="10272" width="7.21875" style="51" bestFit="1" customWidth="1"/>
    <col min="10273" max="10273" width="5.44140625" style="51" bestFit="1" customWidth="1"/>
    <col min="10274" max="10274" width="7.21875" style="51" bestFit="1" customWidth="1"/>
    <col min="10275" max="10276" width="2.44140625" style="51" bestFit="1" customWidth="1"/>
    <col min="10277" max="10277" width="3.33203125" style="51" bestFit="1" customWidth="1"/>
    <col min="10278" max="10278" width="3" style="51" bestFit="1" customWidth="1"/>
    <col min="10279" max="10279" width="3.21875" style="51" bestFit="1" customWidth="1"/>
    <col min="10280" max="10280" width="3.33203125" style="51" bestFit="1" customWidth="1"/>
    <col min="10281" max="10281" width="3.21875" style="51" bestFit="1" customWidth="1"/>
    <col min="10282" max="10283" width="3.33203125" style="51" bestFit="1" customWidth="1"/>
    <col min="10284" max="10284" width="3" style="51" bestFit="1" customWidth="1"/>
    <col min="10285" max="10285" width="3.21875" style="51" bestFit="1" customWidth="1"/>
    <col min="10286" max="10287" width="3.33203125" style="51" bestFit="1" customWidth="1"/>
    <col min="10288" max="10290" width="4.5546875" style="51" customWidth="1"/>
    <col min="10291" max="10496" width="6.33203125" style="51"/>
    <col min="10497" max="10497" width="2.21875" style="51" bestFit="1" customWidth="1"/>
    <col min="10498" max="10498" width="2.44140625" style="51" bestFit="1" customWidth="1"/>
    <col min="10499" max="10501" width="7.21875" style="51" bestFit="1" customWidth="1"/>
    <col min="10502" max="10502" width="4.109375" style="51" bestFit="1" customWidth="1"/>
    <col min="10503" max="10506" width="7.21875" style="51" bestFit="1" customWidth="1"/>
    <col min="10507" max="10507" width="5.44140625" style="51" bestFit="1" customWidth="1"/>
    <col min="10508" max="10508" width="9.77734375" style="51" bestFit="1" customWidth="1"/>
    <col min="10509" max="10511" width="6.44140625" style="51" bestFit="1" customWidth="1"/>
    <col min="10512" max="10512" width="5.44140625" style="51" bestFit="1" customWidth="1"/>
    <col min="10513" max="10513" width="5.5546875" style="51" bestFit="1" customWidth="1"/>
    <col min="10514" max="10514" width="10" style="51" bestFit="1" customWidth="1"/>
    <col min="10515" max="10515" width="6.44140625" style="51" bestFit="1" customWidth="1"/>
    <col min="10516" max="10516" width="5.5546875" style="51" bestFit="1" customWidth="1"/>
    <col min="10517" max="10517" width="6.44140625" style="51" bestFit="1" customWidth="1"/>
    <col min="10518" max="10518" width="5.5546875" style="51" bestFit="1" customWidth="1"/>
    <col min="10519" max="10519" width="5.44140625" style="51" bestFit="1" customWidth="1"/>
    <col min="10520" max="10520" width="14.44140625" style="51" bestFit="1" customWidth="1"/>
    <col min="10521" max="10525" width="5.44140625" style="51" bestFit="1" customWidth="1"/>
    <col min="10526" max="10526" width="10" style="51" bestFit="1" customWidth="1"/>
    <col min="10527" max="10527" width="5.44140625" style="51" bestFit="1" customWidth="1"/>
    <col min="10528" max="10528" width="7.21875" style="51" bestFit="1" customWidth="1"/>
    <col min="10529" max="10529" width="5.44140625" style="51" bestFit="1" customWidth="1"/>
    <col min="10530" max="10530" width="7.21875" style="51" bestFit="1" customWidth="1"/>
    <col min="10531" max="10532" width="2.44140625" style="51" bestFit="1" customWidth="1"/>
    <col min="10533" max="10533" width="3.33203125" style="51" bestFit="1" customWidth="1"/>
    <col min="10534" max="10534" width="3" style="51" bestFit="1" customWidth="1"/>
    <col min="10535" max="10535" width="3.21875" style="51" bestFit="1" customWidth="1"/>
    <col min="10536" max="10536" width="3.33203125" style="51" bestFit="1" customWidth="1"/>
    <col min="10537" max="10537" width="3.21875" style="51" bestFit="1" customWidth="1"/>
    <col min="10538" max="10539" width="3.33203125" style="51" bestFit="1" customWidth="1"/>
    <col min="10540" max="10540" width="3" style="51" bestFit="1" customWidth="1"/>
    <col min="10541" max="10541" width="3.21875" style="51" bestFit="1" customWidth="1"/>
    <col min="10542" max="10543" width="3.33203125" style="51" bestFit="1" customWidth="1"/>
    <col min="10544" max="10546" width="4.5546875" style="51" customWidth="1"/>
    <col min="10547" max="10752" width="6.33203125" style="51"/>
    <col min="10753" max="10753" width="2.21875" style="51" bestFit="1" customWidth="1"/>
    <col min="10754" max="10754" width="2.44140625" style="51" bestFit="1" customWidth="1"/>
    <col min="10755" max="10757" width="7.21875" style="51" bestFit="1" customWidth="1"/>
    <col min="10758" max="10758" width="4.109375" style="51" bestFit="1" customWidth="1"/>
    <col min="10759" max="10762" width="7.21875" style="51" bestFit="1" customWidth="1"/>
    <col min="10763" max="10763" width="5.44140625" style="51" bestFit="1" customWidth="1"/>
    <col min="10764" max="10764" width="9.77734375" style="51" bestFit="1" customWidth="1"/>
    <col min="10765" max="10767" width="6.44140625" style="51" bestFit="1" customWidth="1"/>
    <col min="10768" max="10768" width="5.44140625" style="51" bestFit="1" customWidth="1"/>
    <col min="10769" max="10769" width="5.5546875" style="51" bestFit="1" customWidth="1"/>
    <col min="10770" max="10770" width="10" style="51" bestFit="1" customWidth="1"/>
    <col min="10771" max="10771" width="6.44140625" style="51" bestFit="1" customWidth="1"/>
    <col min="10772" max="10772" width="5.5546875" style="51" bestFit="1" customWidth="1"/>
    <col min="10773" max="10773" width="6.44140625" style="51" bestFit="1" customWidth="1"/>
    <col min="10774" max="10774" width="5.5546875" style="51" bestFit="1" customWidth="1"/>
    <col min="10775" max="10775" width="5.44140625" style="51" bestFit="1" customWidth="1"/>
    <col min="10776" max="10776" width="14.44140625" style="51" bestFit="1" customWidth="1"/>
    <col min="10777" max="10781" width="5.44140625" style="51" bestFit="1" customWidth="1"/>
    <col min="10782" max="10782" width="10" style="51" bestFit="1" customWidth="1"/>
    <col min="10783" max="10783" width="5.44140625" style="51" bestFit="1" customWidth="1"/>
    <col min="10784" max="10784" width="7.21875" style="51" bestFit="1" customWidth="1"/>
    <col min="10785" max="10785" width="5.44140625" style="51" bestFit="1" customWidth="1"/>
    <col min="10786" max="10786" width="7.21875" style="51" bestFit="1" customWidth="1"/>
    <col min="10787" max="10788" width="2.44140625" style="51" bestFit="1" customWidth="1"/>
    <col min="10789" max="10789" width="3.33203125" style="51" bestFit="1" customWidth="1"/>
    <col min="10790" max="10790" width="3" style="51" bestFit="1" customWidth="1"/>
    <col min="10791" max="10791" width="3.21875" style="51" bestFit="1" customWidth="1"/>
    <col min="10792" max="10792" width="3.33203125" style="51" bestFit="1" customWidth="1"/>
    <col min="10793" max="10793" width="3.21875" style="51" bestFit="1" customWidth="1"/>
    <col min="10794" max="10795" width="3.33203125" style="51" bestFit="1" customWidth="1"/>
    <col min="10796" max="10796" width="3" style="51" bestFit="1" customWidth="1"/>
    <col min="10797" max="10797" width="3.21875" style="51" bestFit="1" customWidth="1"/>
    <col min="10798" max="10799" width="3.33203125" style="51" bestFit="1" customWidth="1"/>
    <col min="10800" max="10802" width="4.5546875" style="51" customWidth="1"/>
    <col min="10803" max="11008" width="6.33203125" style="51"/>
    <col min="11009" max="11009" width="2.21875" style="51" bestFit="1" customWidth="1"/>
    <col min="11010" max="11010" width="2.44140625" style="51" bestFit="1" customWidth="1"/>
    <col min="11011" max="11013" width="7.21875" style="51" bestFit="1" customWidth="1"/>
    <col min="11014" max="11014" width="4.109375" style="51" bestFit="1" customWidth="1"/>
    <col min="11015" max="11018" width="7.21875" style="51" bestFit="1" customWidth="1"/>
    <col min="11019" max="11019" width="5.44140625" style="51" bestFit="1" customWidth="1"/>
    <col min="11020" max="11020" width="9.77734375" style="51" bestFit="1" customWidth="1"/>
    <col min="11021" max="11023" width="6.44140625" style="51" bestFit="1" customWidth="1"/>
    <col min="11024" max="11024" width="5.44140625" style="51" bestFit="1" customWidth="1"/>
    <col min="11025" max="11025" width="5.5546875" style="51" bestFit="1" customWidth="1"/>
    <col min="11026" max="11026" width="10" style="51" bestFit="1" customWidth="1"/>
    <col min="11027" max="11027" width="6.44140625" style="51" bestFit="1" customWidth="1"/>
    <col min="11028" max="11028" width="5.5546875" style="51" bestFit="1" customWidth="1"/>
    <col min="11029" max="11029" width="6.44140625" style="51" bestFit="1" customWidth="1"/>
    <col min="11030" max="11030" width="5.5546875" style="51" bestFit="1" customWidth="1"/>
    <col min="11031" max="11031" width="5.44140625" style="51" bestFit="1" customWidth="1"/>
    <col min="11032" max="11032" width="14.44140625" style="51" bestFit="1" customWidth="1"/>
    <col min="11033" max="11037" width="5.44140625" style="51" bestFit="1" customWidth="1"/>
    <col min="11038" max="11038" width="10" style="51" bestFit="1" customWidth="1"/>
    <col min="11039" max="11039" width="5.44140625" style="51" bestFit="1" customWidth="1"/>
    <col min="11040" max="11040" width="7.21875" style="51" bestFit="1" customWidth="1"/>
    <col min="11041" max="11041" width="5.44140625" style="51" bestFit="1" customWidth="1"/>
    <col min="11042" max="11042" width="7.21875" style="51" bestFit="1" customWidth="1"/>
    <col min="11043" max="11044" width="2.44140625" style="51" bestFit="1" customWidth="1"/>
    <col min="11045" max="11045" width="3.33203125" style="51" bestFit="1" customWidth="1"/>
    <col min="11046" max="11046" width="3" style="51" bestFit="1" customWidth="1"/>
    <col min="11047" max="11047" width="3.21875" style="51" bestFit="1" customWidth="1"/>
    <col min="11048" max="11048" width="3.33203125" style="51" bestFit="1" customWidth="1"/>
    <col min="11049" max="11049" width="3.21875" style="51" bestFit="1" customWidth="1"/>
    <col min="11050" max="11051" width="3.33203125" style="51" bestFit="1" customWidth="1"/>
    <col min="11052" max="11052" width="3" style="51" bestFit="1" customWidth="1"/>
    <col min="11053" max="11053" width="3.21875" style="51" bestFit="1" customWidth="1"/>
    <col min="11054" max="11055" width="3.33203125" style="51" bestFit="1" customWidth="1"/>
    <col min="11056" max="11058" width="4.5546875" style="51" customWidth="1"/>
    <col min="11059" max="11264" width="6.33203125" style="51"/>
    <col min="11265" max="11265" width="2.21875" style="51" bestFit="1" customWidth="1"/>
    <col min="11266" max="11266" width="2.44140625" style="51" bestFit="1" customWidth="1"/>
    <col min="11267" max="11269" width="7.21875" style="51" bestFit="1" customWidth="1"/>
    <col min="11270" max="11270" width="4.109375" style="51" bestFit="1" customWidth="1"/>
    <col min="11271" max="11274" width="7.21875" style="51" bestFit="1" customWidth="1"/>
    <col min="11275" max="11275" width="5.44140625" style="51" bestFit="1" customWidth="1"/>
    <col min="11276" max="11276" width="9.77734375" style="51" bestFit="1" customWidth="1"/>
    <col min="11277" max="11279" width="6.44140625" style="51" bestFit="1" customWidth="1"/>
    <col min="11280" max="11280" width="5.44140625" style="51" bestFit="1" customWidth="1"/>
    <col min="11281" max="11281" width="5.5546875" style="51" bestFit="1" customWidth="1"/>
    <col min="11282" max="11282" width="10" style="51" bestFit="1" customWidth="1"/>
    <col min="11283" max="11283" width="6.44140625" style="51" bestFit="1" customWidth="1"/>
    <col min="11284" max="11284" width="5.5546875" style="51" bestFit="1" customWidth="1"/>
    <col min="11285" max="11285" width="6.44140625" style="51" bestFit="1" customWidth="1"/>
    <col min="11286" max="11286" width="5.5546875" style="51" bestFit="1" customWidth="1"/>
    <col min="11287" max="11287" width="5.44140625" style="51" bestFit="1" customWidth="1"/>
    <col min="11288" max="11288" width="14.44140625" style="51" bestFit="1" customWidth="1"/>
    <col min="11289" max="11293" width="5.44140625" style="51" bestFit="1" customWidth="1"/>
    <col min="11294" max="11294" width="10" style="51" bestFit="1" customWidth="1"/>
    <col min="11295" max="11295" width="5.44140625" style="51" bestFit="1" customWidth="1"/>
    <col min="11296" max="11296" width="7.21875" style="51" bestFit="1" customWidth="1"/>
    <col min="11297" max="11297" width="5.44140625" style="51" bestFit="1" customWidth="1"/>
    <col min="11298" max="11298" width="7.21875" style="51" bestFit="1" customWidth="1"/>
    <col min="11299" max="11300" width="2.44140625" style="51" bestFit="1" customWidth="1"/>
    <col min="11301" max="11301" width="3.33203125" style="51" bestFit="1" customWidth="1"/>
    <col min="11302" max="11302" width="3" style="51" bestFit="1" customWidth="1"/>
    <col min="11303" max="11303" width="3.21875" style="51" bestFit="1" customWidth="1"/>
    <col min="11304" max="11304" width="3.33203125" style="51" bestFit="1" customWidth="1"/>
    <col min="11305" max="11305" width="3.21875" style="51" bestFit="1" customWidth="1"/>
    <col min="11306" max="11307" width="3.33203125" style="51" bestFit="1" customWidth="1"/>
    <col min="11308" max="11308" width="3" style="51" bestFit="1" customWidth="1"/>
    <col min="11309" max="11309" width="3.21875" style="51" bestFit="1" customWidth="1"/>
    <col min="11310" max="11311" width="3.33203125" style="51" bestFit="1" customWidth="1"/>
    <col min="11312" max="11314" width="4.5546875" style="51" customWidth="1"/>
    <col min="11315" max="11520" width="6.33203125" style="51"/>
    <col min="11521" max="11521" width="2.21875" style="51" bestFit="1" customWidth="1"/>
    <col min="11522" max="11522" width="2.44140625" style="51" bestFit="1" customWidth="1"/>
    <col min="11523" max="11525" width="7.21875" style="51" bestFit="1" customWidth="1"/>
    <col min="11526" max="11526" width="4.109375" style="51" bestFit="1" customWidth="1"/>
    <col min="11527" max="11530" width="7.21875" style="51" bestFit="1" customWidth="1"/>
    <col min="11531" max="11531" width="5.44140625" style="51" bestFit="1" customWidth="1"/>
    <col min="11532" max="11532" width="9.77734375" style="51" bestFit="1" customWidth="1"/>
    <col min="11533" max="11535" width="6.44140625" style="51" bestFit="1" customWidth="1"/>
    <col min="11536" max="11536" width="5.44140625" style="51" bestFit="1" customWidth="1"/>
    <col min="11537" max="11537" width="5.5546875" style="51" bestFit="1" customWidth="1"/>
    <col min="11538" max="11538" width="10" style="51" bestFit="1" customWidth="1"/>
    <col min="11539" max="11539" width="6.44140625" style="51" bestFit="1" customWidth="1"/>
    <col min="11540" max="11540" width="5.5546875" style="51" bestFit="1" customWidth="1"/>
    <col min="11541" max="11541" width="6.44140625" style="51" bestFit="1" customWidth="1"/>
    <col min="11542" max="11542" width="5.5546875" style="51" bestFit="1" customWidth="1"/>
    <col min="11543" max="11543" width="5.44140625" style="51" bestFit="1" customWidth="1"/>
    <col min="11544" max="11544" width="14.44140625" style="51" bestFit="1" customWidth="1"/>
    <col min="11545" max="11549" width="5.44140625" style="51" bestFit="1" customWidth="1"/>
    <col min="11550" max="11550" width="10" style="51" bestFit="1" customWidth="1"/>
    <col min="11551" max="11551" width="5.44140625" style="51" bestFit="1" customWidth="1"/>
    <col min="11552" max="11552" width="7.21875" style="51" bestFit="1" customWidth="1"/>
    <col min="11553" max="11553" width="5.44140625" style="51" bestFit="1" customWidth="1"/>
    <col min="11554" max="11554" width="7.21875" style="51" bestFit="1" customWidth="1"/>
    <col min="11555" max="11556" width="2.44140625" style="51" bestFit="1" customWidth="1"/>
    <col min="11557" max="11557" width="3.33203125" style="51" bestFit="1" customWidth="1"/>
    <col min="11558" max="11558" width="3" style="51" bestFit="1" customWidth="1"/>
    <col min="11559" max="11559" width="3.21875" style="51" bestFit="1" customWidth="1"/>
    <col min="11560" max="11560" width="3.33203125" style="51" bestFit="1" customWidth="1"/>
    <col min="11561" max="11561" width="3.21875" style="51" bestFit="1" customWidth="1"/>
    <col min="11562" max="11563" width="3.33203125" style="51" bestFit="1" customWidth="1"/>
    <col min="11564" max="11564" width="3" style="51" bestFit="1" customWidth="1"/>
    <col min="11565" max="11565" width="3.21875" style="51" bestFit="1" customWidth="1"/>
    <col min="11566" max="11567" width="3.33203125" style="51" bestFit="1" customWidth="1"/>
    <col min="11568" max="11570" width="4.5546875" style="51" customWidth="1"/>
    <col min="11571" max="11776" width="6.33203125" style="51"/>
    <col min="11777" max="11777" width="2.21875" style="51" bestFit="1" customWidth="1"/>
    <col min="11778" max="11778" width="2.44140625" style="51" bestFit="1" customWidth="1"/>
    <col min="11779" max="11781" width="7.21875" style="51" bestFit="1" customWidth="1"/>
    <col min="11782" max="11782" width="4.109375" style="51" bestFit="1" customWidth="1"/>
    <col min="11783" max="11786" width="7.21875" style="51" bestFit="1" customWidth="1"/>
    <col min="11787" max="11787" width="5.44140625" style="51" bestFit="1" customWidth="1"/>
    <col min="11788" max="11788" width="9.77734375" style="51" bestFit="1" customWidth="1"/>
    <col min="11789" max="11791" width="6.44140625" style="51" bestFit="1" customWidth="1"/>
    <col min="11792" max="11792" width="5.44140625" style="51" bestFit="1" customWidth="1"/>
    <col min="11793" max="11793" width="5.5546875" style="51" bestFit="1" customWidth="1"/>
    <col min="11794" max="11794" width="10" style="51" bestFit="1" customWidth="1"/>
    <col min="11795" max="11795" width="6.44140625" style="51" bestFit="1" customWidth="1"/>
    <col min="11796" max="11796" width="5.5546875" style="51" bestFit="1" customWidth="1"/>
    <col min="11797" max="11797" width="6.44140625" style="51" bestFit="1" customWidth="1"/>
    <col min="11798" max="11798" width="5.5546875" style="51" bestFit="1" customWidth="1"/>
    <col min="11799" max="11799" width="5.44140625" style="51" bestFit="1" customWidth="1"/>
    <col min="11800" max="11800" width="14.44140625" style="51" bestFit="1" customWidth="1"/>
    <col min="11801" max="11805" width="5.44140625" style="51" bestFit="1" customWidth="1"/>
    <col min="11806" max="11806" width="10" style="51" bestFit="1" customWidth="1"/>
    <col min="11807" max="11807" width="5.44140625" style="51" bestFit="1" customWidth="1"/>
    <col min="11808" max="11808" width="7.21875" style="51" bestFit="1" customWidth="1"/>
    <col min="11809" max="11809" width="5.44140625" style="51" bestFit="1" customWidth="1"/>
    <col min="11810" max="11810" width="7.21875" style="51" bestFit="1" customWidth="1"/>
    <col min="11811" max="11812" width="2.44140625" style="51" bestFit="1" customWidth="1"/>
    <col min="11813" max="11813" width="3.33203125" style="51" bestFit="1" customWidth="1"/>
    <col min="11814" max="11814" width="3" style="51" bestFit="1" customWidth="1"/>
    <col min="11815" max="11815" width="3.21875" style="51" bestFit="1" customWidth="1"/>
    <col min="11816" max="11816" width="3.33203125" style="51" bestFit="1" customWidth="1"/>
    <col min="11817" max="11817" width="3.21875" style="51" bestFit="1" customWidth="1"/>
    <col min="11818" max="11819" width="3.33203125" style="51" bestFit="1" customWidth="1"/>
    <col min="11820" max="11820" width="3" style="51" bestFit="1" customWidth="1"/>
    <col min="11821" max="11821" width="3.21875" style="51" bestFit="1" customWidth="1"/>
    <col min="11822" max="11823" width="3.33203125" style="51" bestFit="1" customWidth="1"/>
    <col min="11824" max="11826" width="4.5546875" style="51" customWidth="1"/>
    <col min="11827" max="12032" width="6.33203125" style="51"/>
    <col min="12033" max="12033" width="2.21875" style="51" bestFit="1" customWidth="1"/>
    <col min="12034" max="12034" width="2.44140625" style="51" bestFit="1" customWidth="1"/>
    <col min="12035" max="12037" width="7.21875" style="51" bestFit="1" customWidth="1"/>
    <col min="12038" max="12038" width="4.109375" style="51" bestFit="1" customWidth="1"/>
    <col min="12039" max="12042" width="7.21875" style="51" bestFit="1" customWidth="1"/>
    <col min="12043" max="12043" width="5.44140625" style="51" bestFit="1" customWidth="1"/>
    <col min="12044" max="12044" width="9.77734375" style="51" bestFit="1" customWidth="1"/>
    <col min="12045" max="12047" width="6.44140625" style="51" bestFit="1" customWidth="1"/>
    <col min="12048" max="12048" width="5.44140625" style="51" bestFit="1" customWidth="1"/>
    <col min="12049" max="12049" width="5.5546875" style="51" bestFit="1" customWidth="1"/>
    <col min="12050" max="12050" width="10" style="51" bestFit="1" customWidth="1"/>
    <col min="12051" max="12051" width="6.44140625" style="51" bestFit="1" customWidth="1"/>
    <col min="12052" max="12052" width="5.5546875" style="51" bestFit="1" customWidth="1"/>
    <col min="12053" max="12053" width="6.44140625" style="51" bestFit="1" customWidth="1"/>
    <col min="12054" max="12054" width="5.5546875" style="51" bestFit="1" customWidth="1"/>
    <col min="12055" max="12055" width="5.44140625" style="51" bestFit="1" customWidth="1"/>
    <col min="12056" max="12056" width="14.44140625" style="51" bestFit="1" customWidth="1"/>
    <col min="12057" max="12061" width="5.44140625" style="51" bestFit="1" customWidth="1"/>
    <col min="12062" max="12062" width="10" style="51" bestFit="1" customWidth="1"/>
    <col min="12063" max="12063" width="5.44140625" style="51" bestFit="1" customWidth="1"/>
    <col min="12064" max="12064" width="7.21875" style="51" bestFit="1" customWidth="1"/>
    <col min="12065" max="12065" width="5.44140625" style="51" bestFit="1" customWidth="1"/>
    <col min="12066" max="12066" width="7.21875" style="51" bestFit="1" customWidth="1"/>
    <col min="12067" max="12068" width="2.44140625" style="51" bestFit="1" customWidth="1"/>
    <col min="12069" max="12069" width="3.33203125" style="51" bestFit="1" customWidth="1"/>
    <col min="12070" max="12070" width="3" style="51" bestFit="1" customWidth="1"/>
    <col min="12071" max="12071" width="3.21875" style="51" bestFit="1" customWidth="1"/>
    <col min="12072" max="12072" width="3.33203125" style="51" bestFit="1" customWidth="1"/>
    <col min="12073" max="12073" width="3.21875" style="51" bestFit="1" customWidth="1"/>
    <col min="12074" max="12075" width="3.33203125" style="51" bestFit="1" customWidth="1"/>
    <col min="12076" max="12076" width="3" style="51" bestFit="1" customWidth="1"/>
    <col min="12077" max="12077" width="3.21875" style="51" bestFit="1" customWidth="1"/>
    <col min="12078" max="12079" width="3.33203125" style="51" bestFit="1" customWidth="1"/>
    <col min="12080" max="12082" width="4.5546875" style="51" customWidth="1"/>
    <col min="12083" max="12288" width="6.33203125" style="51"/>
    <col min="12289" max="12289" width="2.21875" style="51" bestFit="1" customWidth="1"/>
    <col min="12290" max="12290" width="2.44140625" style="51" bestFit="1" customWidth="1"/>
    <col min="12291" max="12293" width="7.21875" style="51" bestFit="1" customWidth="1"/>
    <col min="12294" max="12294" width="4.109375" style="51" bestFit="1" customWidth="1"/>
    <col min="12295" max="12298" width="7.21875" style="51" bestFit="1" customWidth="1"/>
    <col min="12299" max="12299" width="5.44140625" style="51" bestFit="1" customWidth="1"/>
    <col min="12300" max="12300" width="9.77734375" style="51" bestFit="1" customWidth="1"/>
    <col min="12301" max="12303" width="6.44140625" style="51" bestFit="1" customWidth="1"/>
    <col min="12304" max="12304" width="5.44140625" style="51" bestFit="1" customWidth="1"/>
    <col min="12305" max="12305" width="5.5546875" style="51" bestFit="1" customWidth="1"/>
    <col min="12306" max="12306" width="10" style="51" bestFit="1" customWidth="1"/>
    <col min="12307" max="12307" width="6.44140625" style="51" bestFit="1" customWidth="1"/>
    <col min="12308" max="12308" width="5.5546875" style="51" bestFit="1" customWidth="1"/>
    <col min="12309" max="12309" width="6.44140625" style="51" bestFit="1" customWidth="1"/>
    <col min="12310" max="12310" width="5.5546875" style="51" bestFit="1" customWidth="1"/>
    <col min="12311" max="12311" width="5.44140625" style="51" bestFit="1" customWidth="1"/>
    <col min="12312" max="12312" width="14.44140625" style="51" bestFit="1" customWidth="1"/>
    <col min="12313" max="12317" width="5.44140625" style="51" bestFit="1" customWidth="1"/>
    <col min="12318" max="12318" width="10" style="51" bestFit="1" customWidth="1"/>
    <col min="12319" max="12319" width="5.44140625" style="51" bestFit="1" customWidth="1"/>
    <col min="12320" max="12320" width="7.21875" style="51" bestFit="1" customWidth="1"/>
    <col min="12321" max="12321" width="5.44140625" style="51" bestFit="1" customWidth="1"/>
    <col min="12322" max="12322" width="7.21875" style="51" bestFit="1" customWidth="1"/>
    <col min="12323" max="12324" width="2.44140625" style="51" bestFit="1" customWidth="1"/>
    <col min="12325" max="12325" width="3.33203125" style="51" bestFit="1" customWidth="1"/>
    <col min="12326" max="12326" width="3" style="51" bestFit="1" customWidth="1"/>
    <col min="12327" max="12327" width="3.21875" style="51" bestFit="1" customWidth="1"/>
    <col min="12328" max="12328" width="3.33203125" style="51" bestFit="1" customWidth="1"/>
    <col min="12329" max="12329" width="3.21875" style="51" bestFit="1" customWidth="1"/>
    <col min="12330" max="12331" width="3.33203125" style="51" bestFit="1" customWidth="1"/>
    <col min="12332" max="12332" width="3" style="51" bestFit="1" customWidth="1"/>
    <col min="12333" max="12333" width="3.21875" style="51" bestFit="1" customWidth="1"/>
    <col min="12334" max="12335" width="3.33203125" style="51" bestFit="1" customWidth="1"/>
    <col min="12336" max="12338" width="4.5546875" style="51" customWidth="1"/>
    <col min="12339" max="12544" width="6.33203125" style="51"/>
    <col min="12545" max="12545" width="2.21875" style="51" bestFit="1" customWidth="1"/>
    <col min="12546" max="12546" width="2.44140625" style="51" bestFit="1" customWidth="1"/>
    <col min="12547" max="12549" width="7.21875" style="51" bestFit="1" customWidth="1"/>
    <col min="12550" max="12550" width="4.109375" style="51" bestFit="1" customWidth="1"/>
    <col min="12551" max="12554" width="7.21875" style="51" bestFit="1" customWidth="1"/>
    <col min="12555" max="12555" width="5.44140625" style="51" bestFit="1" customWidth="1"/>
    <col min="12556" max="12556" width="9.77734375" style="51" bestFit="1" customWidth="1"/>
    <col min="12557" max="12559" width="6.44140625" style="51" bestFit="1" customWidth="1"/>
    <col min="12560" max="12560" width="5.44140625" style="51" bestFit="1" customWidth="1"/>
    <col min="12561" max="12561" width="5.5546875" style="51" bestFit="1" customWidth="1"/>
    <col min="12562" max="12562" width="10" style="51" bestFit="1" customWidth="1"/>
    <col min="12563" max="12563" width="6.44140625" style="51" bestFit="1" customWidth="1"/>
    <col min="12564" max="12564" width="5.5546875" style="51" bestFit="1" customWidth="1"/>
    <col min="12565" max="12565" width="6.44140625" style="51" bestFit="1" customWidth="1"/>
    <col min="12566" max="12566" width="5.5546875" style="51" bestFit="1" customWidth="1"/>
    <col min="12567" max="12567" width="5.44140625" style="51" bestFit="1" customWidth="1"/>
    <col min="12568" max="12568" width="14.44140625" style="51" bestFit="1" customWidth="1"/>
    <col min="12569" max="12573" width="5.44140625" style="51" bestFit="1" customWidth="1"/>
    <col min="12574" max="12574" width="10" style="51" bestFit="1" customWidth="1"/>
    <col min="12575" max="12575" width="5.44140625" style="51" bestFit="1" customWidth="1"/>
    <col min="12576" max="12576" width="7.21875" style="51" bestFit="1" customWidth="1"/>
    <col min="12577" max="12577" width="5.44140625" style="51" bestFit="1" customWidth="1"/>
    <col min="12578" max="12578" width="7.21875" style="51" bestFit="1" customWidth="1"/>
    <col min="12579" max="12580" width="2.44140625" style="51" bestFit="1" customWidth="1"/>
    <col min="12581" max="12581" width="3.33203125" style="51" bestFit="1" customWidth="1"/>
    <col min="12582" max="12582" width="3" style="51" bestFit="1" customWidth="1"/>
    <col min="12583" max="12583" width="3.21875" style="51" bestFit="1" customWidth="1"/>
    <col min="12584" max="12584" width="3.33203125" style="51" bestFit="1" customWidth="1"/>
    <col min="12585" max="12585" width="3.21875" style="51" bestFit="1" customWidth="1"/>
    <col min="12586" max="12587" width="3.33203125" style="51" bestFit="1" customWidth="1"/>
    <col min="12588" max="12588" width="3" style="51" bestFit="1" customWidth="1"/>
    <col min="12589" max="12589" width="3.21875" style="51" bestFit="1" customWidth="1"/>
    <col min="12590" max="12591" width="3.33203125" style="51" bestFit="1" customWidth="1"/>
    <col min="12592" max="12594" width="4.5546875" style="51" customWidth="1"/>
    <col min="12595" max="12800" width="6.33203125" style="51"/>
    <col min="12801" max="12801" width="2.21875" style="51" bestFit="1" customWidth="1"/>
    <col min="12802" max="12802" width="2.44140625" style="51" bestFit="1" customWidth="1"/>
    <col min="12803" max="12805" width="7.21875" style="51" bestFit="1" customWidth="1"/>
    <col min="12806" max="12806" width="4.109375" style="51" bestFit="1" customWidth="1"/>
    <col min="12807" max="12810" width="7.21875" style="51" bestFit="1" customWidth="1"/>
    <col min="12811" max="12811" width="5.44140625" style="51" bestFit="1" customWidth="1"/>
    <col min="12812" max="12812" width="9.77734375" style="51" bestFit="1" customWidth="1"/>
    <col min="12813" max="12815" width="6.44140625" style="51" bestFit="1" customWidth="1"/>
    <col min="12816" max="12816" width="5.44140625" style="51" bestFit="1" customWidth="1"/>
    <col min="12817" max="12817" width="5.5546875" style="51" bestFit="1" customWidth="1"/>
    <col min="12818" max="12818" width="10" style="51" bestFit="1" customWidth="1"/>
    <col min="12819" max="12819" width="6.44140625" style="51" bestFit="1" customWidth="1"/>
    <col min="12820" max="12820" width="5.5546875" style="51" bestFit="1" customWidth="1"/>
    <col min="12821" max="12821" width="6.44140625" style="51" bestFit="1" customWidth="1"/>
    <col min="12822" max="12822" width="5.5546875" style="51" bestFit="1" customWidth="1"/>
    <col min="12823" max="12823" width="5.44140625" style="51" bestFit="1" customWidth="1"/>
    <col min="12824" max="12824" width="14.44140625" style="51" bestFit="1" customWidth="1"/>
    <col min="12825" max="12829" width="5.44140625" style="51" bestFit="1" customWidth="1"/>
    <col min="12830" max="12830" width="10" style="51" bestFit="1" customWidth="1"/>
    <col min="12831" max="12831" width="5.44140625" style="51" bestFit="1" customWidth="1"/>
    <col min="12832" max="12832" width="7.21875" style="51" bestFit="1" customWidth="1"/>
    <col min="12833" max="12833" width="5.44140625" style="51" bestFit="1" customWidth="1"/>
    <col min="12834" max="12834" width="7.21875" style="51" bestFit="1" customWidth="1"/>
    <col min="12835" max="12836" width="2.44140625" style="51" bestFit="1" customWidth="1"/>
    <col min="12837" max="12837" width="3.33203125" style="51" bestFit="1" customWidth="1"/>
    <col min="12838" max="12838" width="3" style="51" bestFit="1" customWidth="1"/>
    <col min="12839" max="12839" width="3.21875" style="51" bestFit="1" customWidth="1"/>
    <col min="12840" max="12840" width="3.33203125" style="51" bestFit="1" customWidth="1"/>
    <col min="12841" max="12841" width="3.21875" style="51" bestFit="1" customWidth="1"/>
    <col min="12842" max="12843" width="3.33203125" style="51" bestFit="1" customWidth="1"/>
    <col min="12844" max="12844" width="3" style="51" bestFit="1" customWidth="1"/>
    <col min="12845" max="12845" width="3.21875" style="51" bestFit="1" customWidth="1"/>
    <col min="12846" max="12847" width="3.33203125" style="51" bestFit="1" customWidth="1"/>
    <col min="12848" max="12850" width="4.5546875" style="51" customWidth="1"/>
    <col min="12851" max="13056" width="6.33203125" style="51"/>
    <col min="13057" max="13057" width="2.21875" style="51" bestFit="1" customWidth="1"/>
    <col min="13058" max="13058" width="2.44140625" style="51" bestFit="1" customWidth="1"/>
    <col min="13059" max="13061" width="7.21875" style="51" bestFit="1" customWidth="1"/>
    <col min="13062" max="13062" width="4.109375" style="51" bestFit="1" customWidth="1"/>
    <col min="13063" max="13066" width="7.21875" style="51" bestFit="1" customWidth="1"/>
    <col min="13067" max="13067" width="5.44140625" style="51" bestFit="1" customWidth="1"/>
    <col min="13068" max="13068" width="9.77734375" style="51" bestFit="1" customWidth="1"/>
    <col min="13069" max="13071" width="6.44140625" style="51" bestFit="1" customWidth="1"/>
    <col min="13072" max="13072" width="5.44140625" style="51" bestFit="1" customWidth="1"/>
    <col min="13073" max="13073" width="5.5546875" style="51" bestFit="1" customWidth="1"/>
    <col min="13074" max="13074" width="10" style="51" bestFit="1" customWidth="1"/>
    <col min="13075" max="13075" width="6.44140625" style="51" bestFit="1" customWidth="1"/>
    <col min="13076" max="13076" width="5.5546875" style="51" bestFit="1" customWidth="1"/>
    <col min="13077" max="13077" width="6.44140625" style="51" bestFit="1" customWidth="1"/>
    <col min="13078" max="13078" width="5.5546875" style="51" bestFit="1" customWidth="1"/>
    <col min="13079" max="13079" width="5.44140625" style="51" bestFit="1" customWidth="1"/>
    <col min="13080" max="13080" width="14.44140625" style="51" bestFit="1" customWidth="1"/>
    <col min="13081" max="13085" width="5.44140625" style="51" bestFit="1" customWidth="1"/>
    <col min="13086" max="13086" width="10" style="51" bestFit="1" customWidth="1"/>
    <col min="13087" max="13087" width="5.44140625" style="51" bestFit="1" customWidth="1"/>
    <col min="13088" max="13088" width="7.21875" style="51" bestFit="1" customWidth="1"/>
    <col min="13089" max="13089" width="5.44140625" style="51" bestFit="1" customWidth="1"/>
    <col min="13090" max="13090" width="7.21875" style="51" bestFit="1" customWidth="1"/>
    <col min="13091" max="13092" width="2.44140625" style="51" bestFit="1" customWidth="1"/>
    <col min="13093" max="13093" width="3.33203125" style="51" bestFit="1" customWidth="1"/>
    <col min="13094" max="13094" width="3" style="51" bestFit="1" customWidth="1"/>
    <col min="13095" max="13095" width="3.21875" style="51" bestFit="1" customWidth="1"/>
    <col min="13096" max="13096" width="3.33203125" style="51" bestFit="1" customWidth="1"/>
    <col min="13097" max="13097" width="3.21875" style="51" bestFit="1" customWidth="1"/>
    <col min="13098" max="13099" width="3.33203125" style="51" bestFit="1" customWidth="1"/>
    <col min="13100" max="13100" width="3" style="51" bestFit="1" customWidth="1"/>
    <col min="13101" max="13101" width="3.21875" style="51" bestFit="1" customWidth="1"/>
    <col min="13102" max="13103" width="3.33203125" style="51" bestFit="1" customWidth="1"/>
    <col min="13104" max="13106" width="4.5546875" style="51" customWidth="1"/>
    <col min="13107" max="13312" width="6.33203125" style="51"/>
    <col min="13313" max="13313" width="2.21875" style="51" bestFit="1" customWidth="1"/>
    <col min="13314" max="13314" width="2.44140625" style="51" bestFit="1" customWidth="1"/>
    <col min="13315" max="13317" width="7.21875" style="51" bestFit="1" customWidth="1"/>
    <col min="13318" max="13318" width="4.109375" style="51" bestFit="1" customWidth="1"/>
    <col min="13319" max="13322" width="7.21875" style="51" bestFit="1" customWidth="1"/>
    <col min="13323" max="13323" width="5.44140625" style="51" bestFit="1" customWidth="1"/>
    <col min="13324" max="13324" width="9.77734375" style="51" bestFit="1" customWidth="1"/>
    <col min="13325" max="13327" width="6.44140625" style="51" bestFit="1" customWidth="1"/>
    <col min="13328" max="13328" width="5.44140625" style="51" bestFit="1" customWidth="1"/>
    <col min="13329" max="13329" width="5.5546875" style="51" bestFit="1" customWidth="1"/>
    <col min="13330" max="13330" width="10" style="51" bestFit="1" customWidth="1"/>
    <col min="13331" max="13331" width="6.44140625" style="51" bestFit="1" customWidth="1"/>
    <col min="13332" max="13332" width="5.5546875" style="51" bestFit="1" customWidth="1"/>
    <col min="13333" max="13333" width="6.44140625" style="51" bestFit="1" customWidth="1"/>
    <col min="13334" max="13334" width="5.5546875" style="51" bestFit="1" customWidth="1"/>
    <col min="13335" max="13335" width="5.44140625" style="51" bestFit="1" customWidth="1"/>
    <col min="13336" max="13336" width="14.44140625" style="51" bestFit="1" customWidth="1"/>
    <col min="13337" max="13341" width="5.44140625" style="51" bestFit="1" customWidth="1"/>
    <col min="13342" max="13342" width="10" style="51" bestFit="1" customWidth="1"/>
    <col min="13343" max="13343" width="5.44140625" style="51" bestFit="1" customWidth="1"/>
    <col min="13344" max="13344" width="7.21875" style="51" bestFit="1" customWidth="1"/>
    <col min="13345" max="13345" width="5.44140625" style="51" bestFit="1" customWidth="1"/>
    <col min="13346" max="13346" width="7.21875" style="51" bestFit="1" customWidth="1"/>
    <col min="13347" max="13348" width="2.44140625" style="51" bestFit="1" customWidth="1"/>
    <col min="13349" max="13349" width="3.33203125" style="51" bestFit="1" customWidth="1"/>
    <col min="13350" max="13350" width="3" style="51" bestFit="1" customWidth="1"/>
    <col min="13351" max="13351" width="3.21875" style="51" bestFit="1" customWidth="1"/>
    <col min="13352" max="13352" width="3.33203125" style="51" bestFit="1" customWidth="1"/>
    <col min="13353" max="13353" width="3.21875" style="51" bestFit="1" customWidth="1"/>
    <col min="13354" max="13355" width="3.33203125" style="51" bestFit="1" customWidth="1"/>
    <col min="13356" max="13356" width="3" style="51" bestFit="1" customWidth="1"/>
    <col min="13357" max="13357" width="3.21875" style="51" bestFit="1" customWidth="1"/>
    <col min="13358" max="13359" width="3.33203125" style="51" bestFit="1" customWidth="1"/>
    <col min="13360" max="13362" width="4.5546875" style="51" customWidth="1"/>
    <col min="13363" max="13568" width="6.33203125" style="51"/>
    <col min="13569" max="13569" width="2.21875" style="51" bestFit="1" customWidth="1"/>
    <col min="13570" max="13570" width="2.44140625" style="51" bestFit="1" customWidth="1"/>
    <col min="13571" max="13573" width="7.21875" style="51" bestFit="1" customWidth="1"/>
    <col min="13574" max="13574" width="4.109375" style="51" bestFit="1" customWidth="1"/>
    <col min="13575" max="13578" width="7.21875" style="51" bestFit="1" customWidth="1"/>
    <col min="13579" max="13579" width="5.44140625" style="51" bestFit="1" customWidth="1"/>
    <col min="13580" max="13580" width="9.77734375" style="51" bestFit="1" customWidth="1"/>
    <col min="13581" max="13583" width="6.44140625" style="51" bestFit="1" customWidth="1"/>
    <col min="13584" max="13584" width="5.44140625" style="51" bestFit="1" customWidth="1"/>
    <col min="13585" max="13585" width="5.5546875" style="51" bestFit="1" customWidth="1"/>
    <col min="13586" max="13586" width="10" style="51" bestFit="1" customWidth="1"/>
    <col min="13587" max="13587" width="6.44140625" style="51" bestFit="1" customWidth="1"/>
    <col min="13588" max="13588" width="5.5546875" style="51" bestFit="1" customWidth="1"/>
    <col min="13589" max="13589" width="6.44140625" style="51" bestFit="1" customWidth="1"/>
    <col min="13590" max="13590" width="5.5546875" style="51" bestFit="1" customWidth="1"/>
    <col min="13591" max="13591" width="5.44140625" style="51" bestFit="1" customWidth="1"/>
    <col min="13592" max="13592" width="14.44140625" style="51" bestFit="1" customWidth="1"/>
    <col min="13593" max="13597" width="5.44140625" style="51" bestFit="1" customWidth="1"/>
    <col min="13598" max="13598" width="10" style="51" bestFit="1" customWidth="1"/>
    <col min="13599" max="13599" width="5.44140625" style="51" bestFit="1" customWidth="1"/>
    <col min="13600" max="13600" width="7.21875" style="51" bestFit="1" customWidth="1"/>
    <col min="13601" max="13601" width="5.44140625" style="51" bestFit="1" customWidth="1"/>
    <col min="13602" max="13602" width="7.21875" style="51" bestFit="1" customWidth="1"/>
    <col min="13603" max="13604" width="2.44140625" style="51" bestFit="1" customWidth="1"/>
    <col min="13605" max="13605" width="3.33203125" style="51" bestFit="1" customWidth="1"/>
    <col min="13606" max="13606" width="3" style="51" bestFit="1" customWidth="1"/>
    <col min="13607" max="13607" width="3.21875" style="51" bestFit="1" customWidth="1"/>
    <col min="13608" max="13608" width="3.33203125" style="51" bestFit="1" customWidth="1"/>
    <col min="13609" max="13609" width="3.21875" style="51" bestFit="1" customWidth="1"/>
    <col min="13610" max="13611" width="3.33203125" style="51" bestFit="1" customWidth="1"/>
    <col min="13612" max="13612" width="3" style="51" bestFit="1" customWidth="1"/>
    <col min="13613" max="13613" width="3.21875" style="51" bestFit="1" customWidth="1"/>
    <col min="13614" max="13615" width="3.33203125" style="51" bestFit="1" customWidth="1"/>
    <col min="13616" max="13618" width="4.5546875" style="51" customWidth="1"/>
    <col min="13619" max="13824" width="6.33203125" style="51"/>
    <col min="13825" max="13825" width="2.21875" style="51" bestFit="1" customWidth="1"/>
    <col min="13826" max="13826" width="2.44140625" style="51" bestFit="1" customWidth="1"/>
    <col min="13827" max="13829" width="7.21875" style="51" bestFit="1" customWidth="1"/>
    <col min="13830" max="13830" width="4.109375" style="51" bestFit="1" customWidth="1"/>
    <col min="13831" max="13834" width="7.21875" style="51" bestFit="1" customWidth="1"/>
    <col min="13835" max="13835" width="5.44140625" style="51" bestFit="1" customWidth="1"/>
    <col min="13836" max="13836" width="9.77734375" style="51" bestFit="1" customWidth="1"/>
    <col min="13837" max="13839" width="6.44140625" style="51" bestFit="1" customWidth="1"/>
    <col min="13840" max="13840" width="5.44140625" style="51" bestFit="1" customWidth="1"/>
    <col min="13841" max="13841" width="5.5546875" style="51" bestFit="1" customWidth="1"/>
    <col min="13842" max="13842" width="10" style="51" bestFit="1" customWidth="1"/>
    <col min="13843" max="13843" width="6.44140625" style="51" bestFit="1" customWidth="1"/>
    <col min="13844" max="13844" width="5.5546875" style="51" bestFit="1" customWidth="1"/>
    <col min="13845" max="13845" width="6.44140625" style="51" bestFit="1" customWidth="1"/>
    <col min="13846" max="13846" width="5.5546875" style="51" bestFit="1" customWidth="1"/>
    <col min="13847" max="13847" width="5.44140625" style="51" bestFit="1" customWidth="1"/>
    <col min="13848" max="13848" width="14.44140625" style="51" bestFit="1" customWidth="1"/>
    <col min="13849" max="13853" width="5.44140625" style="51" bestFit="1" customWidth="1"/>
    <col min="13854" max="13854" width="10" style="51" bestFit="1" customWidth="1"/>
    <col min="13855" max="13855" width="5.44140625" style="51" bestFit="1" customWidth="1"/>
    <col min="13856" max="13856" width="7.21875" style="51" bestFit="1" customWidth="1"/>
    <col min="13857" max="13857" width="5.44140625" style="51" bestFit="1" customWidth="1"/>
    <col min="13858" max="13858" width="7.21875" style="51" bestFit="1" customWidth="1"/>
    <col min="13859" max="13860" width="2.44140625" style="51" bestFit="1" customWidth="1"/>
    <col min="13861" max="13861" width="3.33203125" style="51" bestFit="1" customWidth="1"/>
    <col min="13862" max="13862" width="3" style="51" bestFit="1" customWidth="1"/>
    <col min="13863" max="13863" width="3.21875" style="51" bestFit="1" customWidth="1"/>
    <col min="13864" max="13864" width="3.33203125" style="51" bestFit="1" customWidth="1"/>
    <col min="13865" max="13865" width="3.21875" style="51" bestFit="1" customWidth="1"/>
    <col min="13866" max="13867" width="3.33203125" style="51" bestFit="1" customWidth="1"/>
    <col min="13868" max="13868" width="3" style="51" bestFit="1" customWidth="1"/>
    <col min="13869" max="13869" width="3.21875" style="51" bestFit="1" customWidth="1"/>
    <col min="13870" max="13871" width="3.33203125" style="51" bestFit="1" customWidth="1"/>
    <col min="13872" max="13874" width="4.5546875" style="51" customWidth="1"/>
    <col min="13875" max="14080" width="6.33203125" style="51"/>
    <col min="14081" max="14081" width="2.21875" style="51" bestFit="1" customWidth="1"/>
    <col min="14082" max="14082" width="2.44140625" style="51" bestFit="1" customWidth="1"/>
    <col min="14083" max="14085" width="7.21875" style="51" bestFit="1" customWidth="1"/>
    <col min="14086" max="14086" width="4.109375" style="51" bestFit="1" customWidth="1"/>
    <col min="14087" max="14090" width="7.21875" style="51" bestFit="1" customWidth="1"/>
    <col min="14091" max="14091" width="5.44140625" style="51" bestFit="1" customWidth="1"/>
    <col min="14092" max="14092" width="9.77734375" style="51" bestFit="1" customWidth="1"/>
    <col min="14093" max="14095" width="6.44140625" style="51" bestFit="1" customWidth="1"/>
    <col min="14096" max="14096" width="5.44140625" style="51" bestFit="1" customWidth="1"/>
    <col min="14097" max="14097" width="5.5546875" style="51" bestFit="1" customWidth="1"/>
    <col min="14098" max="14098" width="10" style="51" bestFit="1" customWidth="1"/>
    <col min="14099" max="14099" width="6.44140625" style="51" bestFit="1" customWidth="1"/>
    <col min="14100" max="14100" width="5.5546875" style="51" bestFit="1" customWidth="1"/>
    <col min="14101" max="14101" width="6.44140625" style="51" bestFit="1" customWidth="1"/>
    <col min="14102" max="14102" width="5.5546875" style="51" bestFit="1" customWidth="1"/>
    <col min="14103" max="14103" width="5.44140625" style="51" bestFit="1" customWidth="1"/>
    <col min="14104" max="14104" width="14.44140625" style="51" bestFit="1" customWidth="1"/>
    <col min="14105" max="14109" width="5.44140625" style="51" bestFit="1" customWidth="1"/>
    <col min="14110" max="14110" width="10" style="51" bestFit="1" customWidth="1"/>
    <col min="14111" max="14111" width="5.44140625" style="51" bestFit="1" customWidth="1"/>
    <col min="14112" max="14112" width="7.21875" style="51" bestFit="1" customWidth="1"/>
    <col min="14113" max="14113" width="5.44140625" style="51" bestFit="1" customWidth="1"/>
    <col min="14114" max="14114" width="7.21875" style="51" bestFit="1" customWidth="1"/>
    <col min="14115" max="14116" width="2.44140625" style="51" bestFit="1" customWidth="1"/>
    <col min="14117" max="14117" width="3.33203125" style="51" bestFit="1" customWidth="1"/>
    <col min="14118" max="14118" width="3" style="51" bestFit="1" customWidth="1"/>
    <col min="14119" max="14119" width="3.21875" style="51" bestFit="1" customWidth="1"/>
    <col min="14120" max="14120" width="3.33203125" style="51" bestFit="1" customWidth="1"/>
    <col min="14121" max="14121" width="3.21875" style="51" bestFit="1" customWidth="1"/>
    <col min="14122" max="14123" width="3.33203125" style="51" bestFit="1" customWidth="1"/>
    <col min="14124" max="14124" width="3" style="51" bestFit="1" customWidth="1"/>
    <col min="14125" max="14125" width="3.21875" style="51" bestFit="1" customWidth="1"/>
    <col min="14126" max="14127" width="3.33203125" style="51" bestFit="1" customWidth="1"/>
    <col min="14128" max="14130" width="4.5546875" style="51" customWidth="1"/>
    <col min="14131" max="14336" width="6.33203125" style="51"/>
    <col min="14337" max="14337" width="2.21875" style="51" bestFit="1" customWidth="1"/>
    <col min="14338" max="14338" width="2.44140625" style="51" bestFit="1" customWidth="1"/>
    <col min="14339" max="14341" width="7.21875" style="51" bestFit="1" customWidth="1"/>
    <col min="14342" max="14342" width="4.109375" style="51" bestFit="1" customWidth="1"/>
    <col min="14343" max="14346" width="7.21875" style="51" bestFit="1" customWidth="1"/>
    <col min="14347" max="14347" width="5.44140625" style="51" bestFit="1" customWidth="1"/>
    <col min="14348" max="14348" width="9.77734375" style="51" bestFit="1" customWidth="1"/>
    <col min="14349" max="14351" width="6.44140625" style="51" bestFit="1" customWidth="1"/>
    <col min="14352" max="14352" width="5.44140625" style="51" bestFit="1" customWidth="1"/>
    <col min="14353" max="14353" width="5.5546875" style="51" bestFit="1" customWidth="1"/>
    <col min="14354" max="14354" width="10" style="51" bestFit="1" customWidth="1"/>
    <col min="14355" max="14355" width="6.44140625" style="51" bestFit="1" customWidth="1"/>
    <col min="14356" max="14356" width="5.5546875" style="51" bestFit="1" customWidth="1"/>
    <col min="14357" max="14357" width="6.44140625" style="51" bestFit="1" customWidth="1"/>
    <col min="14358" max="14358" width="5.5546875" style="51" bestFit="1" customWidth="1"/>
    <col min="14359" max="14359" width="5.44140625" style="51" bestFit="1" customWidth="1"/>
    <col min="14360" max="14360" width="14.44140625" style="51" bestFit="1" customWidth="1"/>
    <col min="14361" max="14365" width="5.44140625" style="51" bestFit="1" customWidth="1"/>
    <col min="14366" max="14366" width="10" style="51" bestFit="1" customWidth="1"/>
    <col min="14367" max="14367" width="5.44140625" style="51" bestFit="1" customWidth="1"/>
    <col min="14368" max="14368" width="7.21875" style="51" bestFit="1" customWidth="1"/>
    <col min="14369" max="14369" width="5.44140625" style="51" bestFit="1" customWidth="1"/>
    <col min="14370" max="14370" width="7.21875" style="51" bestFit="1" customWidth="1"/>
    <col min="14371" max="14372" width="2.44140625" style="51" bestFit="1" customWidth="1"/>
    <col min="14373" max="14373" width="3.33203125" style="51" bestFit="1" customWidth="1"/>
    <col min="14374" max="14374" width="3" style="51" bestFit="1" customWidth="1"/>
    <col min="14375" max="14375" width="3.21875" style="51" bestFit="1" customWidth="1"/>
    <col min="14376" max="14376" width="3.33203125" style="51" bestFit="1" customWidth="1"/>
    <col min="14377" max="14377" width="3.21875" style="51" bestFit="1" customWidth="1"/>
    <col min="14378" max="14379" width="3.33203125" style="51" bestFit="1" customWidth="1"/>
    <col min="14380" max="14380" width="3" style="51" bestFit="1" customWidth="1"/>
    <col min="14381" max="14381" width="3.21875" style="51" bestFit="1" customWidth="1"/>
    <col min="14382" max="14383" width="3.33203125" style="51" bestFit="1" customWidth="1"/>
    <col min="14384" max="14386" width="4.5546875" style="51" customWidth="1"/>
    <col min="14387" max="14592" width="6.33203125" style="51"/>
    <col min="14593" max="14593" width="2.21875" style="51" bestFit="1" customWidth="1"/>
    <col min="14594" max="14594" width="2.44140625" style="51" bestFit="1" customWidth="1"/>
    <col min="14595" max="14597" width="7.21875" style="51" bestFit="1" customWidth="1"/>
    <col min="14598" max="14598" width="4.109375" style="51" bestFit="1" customWidth="1"/>
    <col min="14599" max="14602" width="7.21875" style="51" bestFit="1" customWidth="1"/>
    <col min="14603" max="14603" width="5.44140625" style="51" bestFit="1" customWidth="1"/>
    <col min="14604" max="14604" width="9.77734375" style="51" bestFit="1" customWidth="1"/>
    <col min="14605" max="14607" width="6.44140625" style="51" bestFit="1" customWidth="1"/>
    <col min="14608" max="14608" width="5.44140625" style="51" bestFit="1" customWidth="1"/>
    <col min="14609" max="14609" width="5.5546875" style="51" bestFit="1" customWidth="1"/>
    <col min="14610" max="14610" width="10" style="51" bestFit="1" customWidth="1"/>
    <col min="14611" max="14611" width="6.44140625" style="51" bestFit="1" customWidth="1"/>
    <col min="14612" max="14612" width="5.5546875" style="51" bestFit="1" customWidth="1"/>
    <col min="14613" max="14613" width="6.44140625" style="51" bestFit="1" customWidth="1"/>
    <col min="14614" max="14614" width="5.5546875" style="51" bestFit="1" customWidth="1"/>
    <col min="14615" max="14615" width="5.44140625" style="51" bestFit="1" customWidth="1"/>
    <col min="14616" max="14616" width="14.44140625" style="51" bestFit="1" customWidth="1"/>
    <col min="14617" max="14621" width="5.44140625" style="51" bestFit="1" customWidth="1"/>
    <col min="14622" max="14622" width="10" style="51" bestFit="1" customWidth="1"/>
    <col min="14623" max="14623" width="5.44140625" style="51" bestFit="1" customWidth="1"/>
    <col min="14624" max="14624" width="7.21875" style="51" bestFit="1" customWidth="1"/>
    <col min="14625" max="14625" width="5.44140625" style="51" bestFit="1" customWidth="1"/>
    <col min="14626" max="14626" width="7.21875" style="51" bestFit="1" customWidth="1"/>
    <col min="14627" max="14628" width="2.44140625" style="51" bestFit="1" customWidth="1"/>
    <col min="14629" max="14629" width="3.33203125" style="51" bestFit="1" customWidth="1"/>
    <col min="14630" max="14630" width="3" style="51" bestFit="1" customWidth="1"/>
    <col min="14631" max="14631" width="3.21875" style="51" bestFit="1" customWidth="1"/>
    <col min="14632" max="14632" width="3.33203125" style="51" bestFit="1" customWidth="1"/>
    <col min="14633" max="14633" width="3.21875" style="51" bestFit="1" customWidth="1"/>
    <col min="14634" max="14635" width="3.33203125" style="51" bestFit="1" customWidth="1"/>
    <col min="14636" max="14636" width="3" style="51" bestFit="1" customWidth="1"/>
    <col min="14637" max="14637" width="3.21875" style="51" bestFit="1" customWidth="1"/>
    <col min="14638" max="14639" width="3.33203125" style="51" bestFit="1" customWidth="1"/>
    <col min="14640" max="14642" width="4.5546875" style="51" customWidth="1"/>
    <col min="14643" max="14848" width="6.33203125" style="51"/>
    <col min="14849" max="14849" width="2.21875" style="51" bestFit="1" customWidth="1"/>
    <col min="14850" max="14850" width="2.44140625" style="51" bestFit="1" customWidth="1"/>
    <col min="14851" max="14853" width="7.21875" style="51" bestFit="1" customWidth="1"/>
    <col min="14854" max="14854" width="4.109375" style="51" bestFit="1" customWidth="1"/>
    <col min="14855" max="14858" width="7.21875" style="51" bestFit="1" customWidth="1"/>
    <col min="14859" max="14859" width="5.44140625" style="51" bestFit="1" customWidth="1"/>
    <col min="14860" max="14860" width="9.77734375" style="51" bestFit="1" customWidth="1"/>
    <col min="14861" max="14863" width="6.44140625" style="51" bestFit="1" customWidth="1"/>
    <col min="14864" max="14864" width="5.44140625" style="51" bestFit="1" customWidth="1"/>
    <col min="14865" max="14865" width="5.5546875" style="51" bestFit="1" customWidth="1"/>
    <col min="14866" max="14866" width="10" style="51" bestFit="1" customWidth="1"/>
    <col min="14867" max="14867" width="6.44140625" style="51" bestFit="1" customWidth="1"/>
    <col min="14868" max="14868" width="5.5546875" style="51" bestFit="1" customWidth="1"/>
    <col min="14869" max="14869" width="6.44140625" style="51" bestFit="1" customWidth="1"/>
    <col min="14870" max="14870" width="5.5546875" style="51" bestFit="1" customWidth="1"/>
    <col min="14871" max="14871" width="5.44140625" style="51" bestFit="1" customWidth="1"/>
    <col min="14872" max="14872" width="14.44140625" style="51" bestFit="1" customWidth="1"/>
    <col min="14873" max="14877" width="5.44140625" style="51" bestFit="1" customWidth="1"/>
    <col min="14878" max="14878" width="10" style="51" bestFit="1" customWidth="1"/>
    <col min="14879" max="14879" width="5.44140625" style="51" bestFit="1" customWidth="1"/>
    <col min="14880" max="14880" width="7.21875" style="51" bestFit="1" customWidth="1"/>
    <col min="14881" max="14881" width="5.44140625" style="51" bestFit="1" customWidth="1"/>
    <col min="14882" max="14882" width="7.21875" style="51" bestFit="1" customWidth="1"/>
    <col min="14883" max="14884" width="2.44140625" style="51" bestFit="1" customWidth="1"/>
    <col min="14885" max="14885" width="3.33203125" style="51" bestFit="1" customWidth="1"/>
    <col min="14886" max="14886" width="3" style="51" bestFit="1" customWidth="1"/>
    <col min="14887" max="14887" width="3.21875" style="51" bestFit="1" customWidth="1"/>
    <col min="14888" max="14888" width="3.33203125" style="51" bestFit="1" customWidth="1"/>
    <col min="14889" max="14889" width="3.21875" style="51" bestFit="1" customWidth="1"/>
    <col min="14890" max="14891" width="3.33203125" style="51" bestFit="1" customWidth="1"/>
    <col min="14892" max="14892" width="3" style="51" bestFit="1" customWidth="1"/>
    <col min="14893" max="14893" width="3.21875" style="51" bestFit="1" customWidth="1"/>
    <col min="14894" max="14895" width="3.33203125" style="51" bestFit="1" customWidth="1"/>
    <col min="14896" max="14898" width="4.5546875" style="51" customWidth="1"/>
    <col min="14899" max="15104" width="6.33203125" style="51"/>
    <col min="15105" max="15105" width="2.21875" style="51" bestFit="1" customWidth="1"/>
    <col min="15106" max="15106" width="2.44140625" style="51" bestFit="1" customWidth="1"/>
    <col min="15107" max="15109" width="7.21875" style="51" bestFit="1" customWidth="1"/>
    <col min="15110" max="15110" width="4.109375" style="51" bestFit="1" customWidth="1"/>
    <col min="15111" max="15114" width="7.21875" style="51" bestFit="1" customWidth="1"/>
    <col min="15115" max="15115" width="5.44140625" style="51" bestFit="1" customWidth="1"/>
    <col min="15116" max="15116" width="9.77734375" style="51" bestFit="1" customWidth="1"/>
    <col min="15117" max="15119" width="6.44140625" style="51" bestFit="1" customWidth="1"/>
    <col min="15120" max="15120" width="5.44140625" style="51" bestFit="1" customWidth="1"/>
    <col min="15121" max="15121" width="5.5546875" style="51" bestFit="1" customWidth="1"/>
    <col min="15122" max="15122" width="10" style="51" bestFit="1" customWidth="1"/>
    <col min="15123" max="15123" width="6.44140625" style="51" bestFit="1" customWidth="1"/>
    <col min="15124" max="15124" width="5.5546875" style="51" bestFit="1" customWidth="1"/>
    <col min="15125" max="15125" width="6.44140625" style="51" bestFit="1" customWidth="1"/>
    <col min="15126" max="15126" width="5.5546875" style="51" bestFit="1" customWidth="1"/>
    <col min="15127" max="15127" width="5.44140625" style="51" bestFit="1" customWidth="1"/>
    <col min="15128" max="15128" width="14.44140625" style="51" bestFit="1" customWidth="1"/>
    <col min="15129" max="15133" width="5.44140625" style="51" bestFit="1" customWidth="1"/>
    <col min="15134" max="15134" width="10" style="51" bestFit="1" customWidth="1"/>
    <col min="15135" max="15135" width="5.44140625" style="51" bestFit="1" customWidth="1"/>
    <col min="15136" max="15136" width="7.21875" style="51" bestFit="1" customWidth="1"/>
    <col min="15137" max="15137" width="5.44140625" style="51" bestFit="1" customWidth="1"/>
    <col min="15138" max="15138" width="7.21875" style="51" bestFit="1" customWidth="1"/>
    <col min="15139" max="15140" width="2.44140625" style="51" bestFit="1" customWidth="1"/>
    <col min="15141" max="15141" width="3.33203125" style="51" bestFit="1" customWidth="1"/>
    <col min="15142" max="15142" width="3" style="51" bestFit="1" customWidth="1"/>
    <col min="15143" max="15143" width="3.21875" style="51" bestFit="1" customWidth="1"/>
    <col min="15144" max="15144" width="3.33203125" style="51" bestFit="1" customWidth="1"/>
    <col min="15145" max="15145" width="3.21875" style="51" bestFit="1" customWidth="1"/>
    <col min="15146" max="15147" width="3.33203125" style="51" bestFit="1" customWidth="1"/>
    <col min="15148" max="15148" width="3" style="51" bestFit="1" customWidth="1"/>
    <col min="15149" max="15149" width="3.21875" style="51" bestFit="1" customWidth="1"/>
    <col min="15150" max="15151" width="3.33203125" style="51" bestFit="1" customWidth="1"/>
    <col min="15152" max="15154" width="4.5546875" style="51" customWidth="1"/>
    <col min="15155" max="15360" width="6.33203125" style="51"/>
    <col min="15361" max="15361" width="2.21875" style="51" bestFit="1" customWidth="1"/>
    <col min="15362" max="15362" width="2.44140625" style="51" bestFit="1" customWidth="1"/>
    <col min="15363" max="15365" width="7.21875" style="51" bestFit="1" customWidth="1"/>
    <col min="15366" max="15366" width="4.109375" style="51" bestFit="1" customWidth="1"/>
    <col min="15367" max="15370" width="7.21875" style="51" bestFit="1" customWidth="1"/>
    <col min="15371" max="15371" width="5.44140625" style="51" bestFit="1" customWidth="1"/>
    <col min="15372" max="15372" width="9.77734375" style="51" bestFit="1" customWidth="1"/>
    <col min="15373" max="15375" width="6.44140625" style="51" bestFit="1" customWidth="1"/>
    <col min="15376" max="15376" width="5.44140625" style="51" bestFit="1" customWidth="1"/>
    <col min="15377" max="15377" width="5.5546875" style="51" bestFit="1" customWidth="1"/>
    <col min="15378" max="15378" width="10" style="51" bestFit="1" customWidth="1"/>
    <col min="15379" max="15379" width="6.44140625" style="51" bestFit="1" customWidth="1"/>
    <col min="15380" max="15380" width="5.5546875" style="51" bestFit="1" customWidth="1"/>
    <col min="15381" max="15381" width="6.44140625" style="51" bestFit="1" customWidth="1"/>
    <col min="15382" max="15382" width="5.5546875" style="51" bestFit="1" customWidth="1"/>
    <col min="15383" max="15383" width="5.44140625" style="51" bestFit="1" customWidth="1"/>
    <col min="15384" max="15384" width="14.44140625" style="51" bestFit="1" customWidth="1"/>
    <col min="15385" max="15389" width="5.44140625" style="51" bestFit="1" customWidth="1"/>
    <col min="15390" max="15390" width="10" style="51" bestFit="1" customWidth="1"/>
    <col min="15391" max="15391" width="5.44140625" style="51" bestFit="1" customWidth="1"/>
    <col min="15392" max="15392" width="7.21875" style="51" bestFit="1" customWidth="1"/>
    <col min="15393" max="15393" width="5.44140625" style="51" bestFit="1" customWidth="1"/>
    <col min="15394" max="15394" width="7.21875" style="51" bestFit="1" customWidth="1"/>
    <col min="15395" max="15396" width="2.44140625" style="51" bestFit="1" customWidth="1"/>
    <col min="15397" max="15397" width="3.33203125" style="51" bestFit="1" customWidth="1"/>
    <col min="15398" max="15398" width="3" style="51" bestFit="1" customWidth="1"/>
    <col min="15399" max="15399" width="3.21875" style="51" bestFit="1" customWidth="1"/>
    <col min="15400" max="15400" width="3.33203125" style="51" bestFit="1" customWidth="1"/>
    <col min="15401" max="15401" width="3.21875" style="51" bestFit="1" customWidth="1"/>
    <col min="15402" max="15403" width="3.33203125" style="51" bestFit="1" customWidth="1"/>
    <col min="15404" max="15404" width="3" style="51" bestFit="1" customWidth="1"/>
    <col min="15405" max="15405" width="3.21875" style="51" bestFit="1" customWidth="1"/>
    <col min="15406" max="15407" width="3.33203125" style="51" bestFit="1" customWidth="1"/>
    <col min="15408" max="15410" width="4.5546875" style="51" customWidth="1"/>
    <col min="15411" max="15616" width="6.33203125" style="51"/>
    <col min="15617" max="15617" width="2.21875" style="51" bestFit="1" customWidth="1"/>
    <col min="15618" max="15618" width="2.44140625" style="51" bestFit="1" customWidth="1"/>
    <col min="15619" max="15621" width="7.21875" style="51" bestFit="1" customWidth="1"/>
    <col min="15622" max="15622" width="4.109375" style="51" bestFit="1" customWidth="1"/>
    <col min="15623" max="15626" width="7.21875" style="51" bestFit="1" customWidth="1"/>
    <col min="15627" max="15627" width="5.44140625" style="51" bestFit="1" customWidth="1"/>
    <col min="15628" max="15628" width="9.77734375" style="51" bestFit="1" customWidth="1"/>
    <col min="15629" max="15631" width="6.44140625" style="51" bestFit="1" customWidth="1"/>
    <col min="15632" max="15632" width="5.44140625" style="51" bestFit="1" customWidth="1"/>
    <col min="15633" max="15633" width="5.5546875" style="51" bestFit="1" customWidth="1"/>
    <col min="15634" max="15634" width="10" style="51" bestFit="1" customWidth="1"/>
    <col min="15635" max="15635" width="6.44140625" style="51" bestFit="1" customWidth="1"/>
    <col min="15636" max="15636" width="5.5546875" style="51" bestFit="1" customWidth="1"/>
    <col min="15637" max="15637" width="6.44140625" style="51" bestFit="1" customWidth="1"/>
    <col min="15638" max="15638" width="5.5546875" style="51" bestFit="1" customWidth="1"/>
    <col min="15639" max="15639" width="5.44140625" style="51" bestFit="1" customWidth="1"/>
    <col min="15640" max="15640" width="14.44140625" style="51" bestFit="1" customWidth="1"/>
    <col min="15641" max="15645" width="5.44140625" style="51" bestFit="1" customWidth="1"/>
    <col min="15646" max="15646" width="10" style="51" bestFit="1" customWidth="1"/>
    <col min="15647" max="15647" width="5.44140625" style="51" bestFit="1" customWidth="1"/>
    <col min="15648" max="15648" width="7.21875" style="51" bestFit="1" customWidth="1"/>
    <col min="15649" max="15649" width="5.44140625" style="51" bestFit="1" customWidth="1"/>
    <col min="15650" max="15650" width="7.21875" style="51" bestFit="1" customWidth="1"/>
    <col min="15651" max="15652" width="2.44140625" style="51" bestFit="1" customWidth="1"/>
    <col min="15653" max="15653" width="3.33203125" style="51" bestFit="1" customWidth="1"/>
    <col min="15654" max="15654" width="3" style="51" bestFit="1" customWidth="1"/>
    <col min="15655" max="15655" width="3.21875" style="51" bestFit="1" customWidth="1"/>
    <col min="15656" max="15656" width="3.33203125" style="51" bestFit="1" customWidth="1"/>
    <col min="15657" max="15657" width="3.21875" style="51" bestFit="1" customWidth="1"/>
    <col min="15658" max="15659" width="3.33203125" style="51" bestFit="1" customWidth="1"/>
    <col min="15660" max="15660" width="3" style="51" bestFit="1" customWidth="1"/>
    <col min="15661" max="15661" width="3.21875" style="51" bestFit="1" customWidth="1"/>
    <col min="15662" max="15663" width="3.33203125" style="51" bestFit="1" customWidth="1"/>
    <col min="15664" max="15666" width="4.5546875" style="51" customWidth="1"/>
    <col min="15667" max="15872" width="6.33203125" style="51"/>
    <col min="15873" max="15873" width="2.21875" style="51" bestFit="1" customWidth="1"/>
    <col min="15874" max="15874" width="2.44140625" style="51" bestFit="1" customWidth="1"/>
    <col min="15875" max="15877" width="7.21875" style="51" bestFit="1" customWidth="1"/>
    <col min="15878" max="15878" width="4.109375" style="51" bestFit="1" customWidth="1"/>
    <col min="15879" max="15882" width="7.21875" style="51" bestFit="1" customWidth="1"/>
    <col min="15883" max="15883" width="5.44140625" style="51" bestFit="1" customWidth="1"/>
    <col min="15884" max="15884" width="9.77734375" style="51" bestFit="1" customWidth="1"/>
    <col min="15885" max="15887" width="6.44140625" style="51" bestFit="1" customWidth="1"/>
    <col min="15888" max="15888" width="5.44140625" style="51" bestFit="1" customWidth="1"/>
    <col min="15889" max="15889" width="5.5546875" style="51" bestFit="1" customWidth="1"/>
    <col min="15890" max="15890" width="10" style="51" bestFit="1" customWidth="1"/>
    <col min="15891" max="15891" width="6.44140625" style="51" bestFit="1" customWidth="1"/>
    <col min="15892" max="15892" width="5.5546875" style="51" bestFit="1" customWidth="1"/>
    <col min="15893" max="15893" width="6.44140625" style="51" bestFit="1" customWidth="1"/>
    <col min="15894" max="15894" width="5.5546875" style="51" bestFit="1" customWidth="1"/>
    <col min="15895" max="15895" width="5.44140625" style="51" bestFit="1" customWidth="1"/>
    <col min="15896" max="15896" width="14.44140625" style="51" bestFit="1" customWidth="1"/>
    <col min="15897" max="15901" width="5.44140625" style="51" bestFit="1" customWidth="1"/>
    <col min="15902" max="15902" width="10" style="51" bestFit="1" customWidth="1"/>
    <col min="15903" max="15903" width="5.44140625" style="51" bestFit="1" customWidth="1"/>
    <col min="15904" max="15904" width="7.21875" style="51" bestFit="1" customWidth="1"/>
    <col min="15905" max="15905" width="5.44140625" style="51" bestFit="1" customWidth="1"/>
    <col min="15906" max="15906" width="7.21875" style="51" bestFit="1" customWidth="1"/>
    <col min="15907" max="15908" width="2.44140625" style="51" bestFit="1" customWidth="1"/>
    <col min="15909" max="15909" width="3.33203125" style="51" bestFit="1" customWidth="1"/>
    <col min="15910" max="15910" width="3" style="51" bestFit="1" customWidth="1"/>
    <col min="15911" max="15911" width="3.21875" style="51" bestFit="1" customWidth="1"/>
    <col min="15912" max="15912" width="3.33203125" style="51" bestFit="1" customWidth="1"/>
    <col min="15913" max="15913" width="3.21875" style="51" bestFit="1" customWidth="1"/>
    <col min="15914" max="15915" width="3.33203125" style="51" bestFit="1" customWidth="1"/>
    <col min="15916" max="15916" width="3" style="51" bestFit="1" customWidth="1"/>
    <col min="15917" max="15917" width="3.21875" style="51" bestFit="1" customWidth="1"/>
    <col min="15918" max="15919" width="3.33203125" style="51" bestFit="1" customWidth="1"/>
    <col min="15920" max="15922" width="4.5546875" style="51" customWidth="1"/>
    <col min="15923" max="16128" width="6.33203125" style="51"/>
    <col min="16129" max="16129" width="2.21875" style="51" bestFit="1" customWidth="1"/>
    <col min="16130" max="16130" width="2.44140625" style="51" bestFit="1" customWidth="1"/>
    <col min="16131" max="16133" width="7.21875" style="51" bestFit="1" customWidth="1"/>
    <col min="16134" max="16134" width="4.109375" style="51" bestFit="1" customWidth="1"/>
    <col min="16135" max="16138" width="7.21875" style="51" bestFit="1" customWidth="1"/>
    <col min="16139" max="16139" width="5.44140625" style="51" bestFit="1" customWidth="1"/>
    <col min="16140" max="16140" width="9.77734375" style="51" bestFit="1" customWidth="1"/>
    <col min="16141" max="16143" width="6.44140625" style="51" bestFit="1" customWidth="1"/>
    <col min="16144" max="16144" width="5.44140625" style="51" bestFit="1" customWidth="1"/>
    <col min="16145" max="16145" width="5.5546875" style="51" bestFit="1" customWidth="1"/>
    <col min="16146" max="16146" width="10" style="51" bestFit="1" customWidth="1"/>
    <col min="16147" max="16147" width="6.44140625" style="51" bestFit="1" customWidth="1"/>
    <col min="16148" max="16148" width="5.5546875" style="51" bestFit="1" customWidth="1"/>
    <col min="16149" max="16149" width="6.44140625" style="51" bestFit="1" customWidth="1"/>
    <col min="16150" max="16150" width="5.5546875" style="51" bestFit="1" customWidth="1"/>
    <col min="16151" max="16151" width="5.44140625" style="51" bestFit="1" customWidth="1"/>
    <col min="16152" max="16152" width="14.44140625" style="51" bestFit="1" customWidth="1"/>
    <col min="16153" max="16157" width="5.44140625" style="51" bestFit="1" customWidth="1"/>
    <col min="16158" max="16158" width="10" style="51" bestFit="1" customWidth="1"/>
    <col min="16159" max="16159" width="5.44140625" style="51" bestFit="1" customWidth="1"/>
    <col min="16160" max="16160" width="7.21875" style="51" bestFit="1" customWidth="1"/>
    <col min="16161" max="16161" width="5.44140625" style="51" bestFit="1" customWidth="1"/>
    <col min="16162" max="16162" width="7.21875" style="51" bestFit="1" customWidth="1"/>
    <col min="16163" max="16164" width="2.44140625" style="51" bestFit="1" customWidth="1"/>
    <col min="16165" max="16165" width="3.33203125" style="51" bestFit="1" customWidth="1"/>
    <col min="16166" max="16166" width="3" style="51" bestFit="1" customWidth="1"/>
    <col min="16167" max="16167" width="3.21875" style="51" bestFit="1" customWidth="1"/>
    <col min="16168" max="16168" width="3.33203125" style="51" bestFit="1" customWidth="1"/>
    <col min="16169" max="16169" width="3.21875" style="51" bestFit="1" customWidth="1"/>
    <col min="16170" max="16171" width="3.33203125" style="51" bestFit="1" customWidth="1"/>
    <col min="16172" max="16172" width="3" style="51" bestFit="1" customWidth="1"/>
    <col min="16173" max="16173" width="3.21875" style="51" bestFit="1" customWidth="1"/>
    <col min="16174" max="16175" width="3.33203125" style="51" bestFit="1" customWidth="1"/>
    <col min="16176" max="16178" width="4.5546875" style="51" customWidth="1"/>
    <col min="16179" max="16384" width="6.33203125" style="51"/>
  </cols>
  <sheetData>
    <row r="1" spans="1:35" s="7" customFormat="1" ht="15" thickBot="1">
      <c r="A1" s="1"/>
      <c r="B1" s="2"/>
      <c r="C1" s="3" t="s">
        <v>0</v>
      </c>
      <c r="D1" s="4" t="s">
        <v>1</v>
      </c>
      <c r="E1" s="3" t="s">
        <v>2</v>
      </c>
      <c r="F1" s="4" t="s">
        <v>3</v>
      </c>
      <c r="G1" s="3" t="s">
        <v>4</v>
      </c>
      <c r="H1" s="4" t="s">
        <v>5</v>
      </c>
      <c r="I1" s="3" t="s">
        <v>6</v>
      </c>
      <c r="J1" s="4" t="s">
        <v>7</v>
      </c>
      <c r="K1" s="3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4" t="s">
        <v>13</v>
      </c>
      <c r="Q1" s="3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4" t="s">
        <v>19</v>
      </c>
      <c r="W1" s="3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4" t="s">
        <v>25</v>
      </c>
      <c r="AC1" s="3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4" t="s">
        <v>31</v>
      </c>
      <c r="AI1" s="6"/>
    </row>
    <row r="2" spans="1:35" s="14" customFormat="1">
      <c r="A2" s="8" t="str">
        <f>[1]PROF!A5</f>
        <v>L</v>
      </c>
      <c r="B2" s="9">
        <f>[1]PROF!B5</f>
        <v>1</v>
      </c>
      <c r="C2" s="10" t="s">
        <v>32</v>
      </c>
      <c r="D2" s="11" t="s">
        <v>33</v>
      </c>
      <c r="E2" s="10" t="s">
        <v>34</v>
      </c>
      <c r="F2" s="11"/>
      <c r="G2" s="10" t="s">
        <v>35</v>
      </c>
      <c r="H2" s="11" t="s">
        <v>35</v>
      </c>
      <c r="I2" s="10" t="s">
        <v>36</v>
      </c>
      <c r="J2" s="11" t="s">
        <v>37</v>
      </c>
      <c r="K2" s="10" t="s">
        <v>32</v>
      </c>
      <c r="L2" s="12" t="s">
        <v>38</v>
      </c>
      <c r="M2" s="12" t="s">
        <v>39</v>
      </c>
      <c r="N2" s="12" t="s">
        <v>40</v>
      </c>
      <c r="O2" s="12" t="s">
        <v>33</v>
      </c>
      <c r="P2" s="11" t="s">
        <v>33</v>
      </c>
      <c r="Q2" s="10" t="s">
        <v>37</v>
      </c>
      <c r="R2" s="12" t="s">
        <v>37</v>
      </c>
      <c r="S2" s="12" t="s">
        <v>40</v>
      </c>
      <c r="T2" s="12" t="s">
        <v>33</v>
      </c>
      <c r="U2" s="12" t="s">
        <v>37</v>
      </c>
      <c r="V2" s="11" t="s">
        <v>41</v>
      </c>
      <c r="W2" s="10" t="s">
        <v>42</v>
      </c>
      <c r="X2" s="12" t="s">
        <v>37</v>
      </c>
      <c r="Y2" s="12" t="s">
        <v>32</v>
      </c>
      <c r="Z2" s="12" t="s">
        <v>43</v>
      </c>
      <c r="AA2" s="12" t="s">
        <v>41</v>
      </c>
      <c r="AB2" s="11" t="s">
        <v>44</v>
      </c>
      <c r="AC2" s="10" t="s">
        <v>45</v>
      </c>
      <c r="AD2" s="12" t="s">
        <v>33</v>
      </c>
      <c r="AE2" s="12" t="s">
        <v>46</v>
      </c>
      <c r="AF2" s="12" t="s">
        <v>37</v>
      </c>
      <c r="AG2" s="12" t="s">
        <v>32</v>
      </c>
      <c r="AH2" s="11" t="s">
        <v>40</v>
      </c>
      <c r="AI2" s="13">
        <v>1</v>
      </c>
    </row>
    <row r="3" spans="1:35" s="14" customFormat="1">
      <c r="A3" s="15" t="str">
        <f>[1]PROF!A6</f>
        <v>U</v>
      </c>
      <c r="B3" s="16">
        <f>[1]PROF!B6</f>
        <v>2</v>
      </c>
      <c r="C3" s="17" t="s">
        <v>35</v>
      </c>
      <c r="D3" s="18" t="s">
        <v>35</v>
      </c>
      <c r="E3" s="17" t="s">
        <v>33</v>
      </c>
      <c r="F3" s="18"/>
      <c r="G3" s="17" t="s">
        <v>36</v>
      </c>
      <c r="H3" s="18" t="s">
        <v>37</v>
      </c>
      <c r="I3" s="17" t="s">
        <v>42</v>
      </c>
      <c r="J3" s="18" t="s">
        <v>34</v>
      </c>
      <c r="K3" s="17" t="s">
        <v>42</v>
      </c>
      <c r="L3" s="19" t="s">
        <v>41</v>
      </c>
      <c r="M3" s="19" t="s">
        <v>39</v>
      </c>
      <c r="N3" s="19" t="s">
        <v>37</v>
      </c>
      <c r="O3" s="19" t="s">
        <v>32</v>
      </c>
      <c r="P3" s="18" t="s">
        <v>46</v>
      </c>
      <c r="Q3" s="17" t="s">
        <v>41</v>
      </c>
      <c r="R3" s="19" t="s">
        <v>40</v>
      </c>
      <c r="S3" s="19" t="s">
        <v>47</v>
      </c>
      <c r="T3" s="19" t="s">
        <v>48</v>
      </c>
      <c r="U3" s="19" t="s">
        <v>48</v>
      </c>
      <c r="V3" s="18" t="s">
        <v>37</v>
      </c>
      <c r="W3" s="17" t="s">
        <v>43</v>
      </c>
      <c r="X3" s="19" t="s">
        <v>49</v>
      </c>
      <c r="Y3" s="19" t="s">
        <v>33</v>
      </c>
      <c r="Z3" s="19" t="s">
        <v>33</v>
      </c>
      <c r="AA3" s="19" t="s">
        <v>37</v>
      </c>
      <c r="AB3" s="18" t="s">
        <v>32</v>
      </c>
      <c r="AC3" s="17" t="s">
        <v>32</v>
      </c>
      <c r="AD3" s="19" t="s">
        <v>37</v>
      </c>
      <c r="AE3" s="19" t="s">
        <v>33</v>
      </c>
      <c r="AF3" s="19" t="s">
        <v>33</v>
      </c>
      <c r="AG3" s="19" t="s">
        <v>43</v>
      </c>
      <c r="AH3" s="18" t="s">
        <v>44</v>
      </c>
      <c r="AI3" s="20">
        <v>2</v>
      </c>
    </row>
    <row r="4" spans="1:35" s="14" customFormat="1">
      <c r="A4" s="15" t="str">
        <f>[1]PROF!A7</f>
        <v>N</v>
      </c>
      <c r="B4" s="16">
        <f>[1]PROF!B7</f>
        <v>3</v>
      </c>
      <c r="C4" s="17" t="s">
        <v>33</v>
      </c>
      <c r="D4" s="18" t="s">
        <v>46</v>
      </c>
      <c r="E4" s="17" t="s">
        <v>41</v>
      </c>
      <c r="F4" s="18"/>
      <c r="G4" s="17" t="s">
        <v>50</v>
      </c>
      <c r="H4" s="18" t="s">
        <v>32</v>
      </c>
      <c r="I4" s="17" t="s">
        <v>37</v>
      </c>
      <c r="J4" s="18" t="s">
        <v>36</v>
      </c>
      <c r="K4" s="17" t="s">
        <v>35</v>
      </c>
      <c r="L4" s="19" t="s">
        <v>40</v>
      </c>
      <c r="M4" s="19" t="s">
        <v>39</v>
      </c>
      <c r="N4" s="19" t="s">
        <v>35</v>
      </c>
      <c r="O4" s="19" t="s">
        <v>35</v>
      </c>
      <c r="P4" s="18" t="s">
        <v>37</v>
      </c>
      <c r="Q4" s="17" t="s">
        <v>34</v>
      </c>
      <c r="R4" s="19" t="s">
        <v>47</v>
      </c>
      <c r="S4" s="19" t="s">
        <v>37</v>
      </c>
      <c r="T4" s="19" t="s">
        <v>34</v>
      </c>
      <c r="U4" s="19" t="s">
        <v>44</v>
      </c>
      <c r="V4" s="18" t="s">
        <v>51</v>
      </c>
      <c r="W4" s="17" t="s">
        <v>37</v>
      </c>
      <c r="X4" s="19" t="s">
        <v>49</v>
      </c>
      <c r="Y4" s="19" t="s">
        <v>52</v>
      </c>
      <c r="Z4" s="19" t="s">
        <v>32</v>
      </c>
      <c r="AA4" s="19" t="s">
        <v>32</v>
      </c>
      <c r="AB4" s="18" t="s">
        <v>42</v>
      </c>
      <c r="AC4" s="17" t="s">
        <v>37</v>
      </c>
      <c r="AD4" s="19" t="s">
        <v>43</v>
      </c>
      <c r="AE4" s="19" t="s">
        <v>33</v>
      </c>
      <c r="AF4" s="19" t="s">
        <v>53</v>
      </c>
      <c r="AG4" s="19" t="s">
        <v>33</v>
      </c>
      <c r="AH4" s="18" t="s">
        <v>37</v>
      </c>
      <c r="AI4" s="20">
        <v>3</v>
      </c>
    </row>
    <row r="5" spans="1:35" s="14" customFormat="1">
      <c r="A5" s="15" t="str">
        <f>[1]PROF!A8</f>
        <v>I</v>
      </c>
      <c r="B5" s="16">
        <f>[1]PROF!B8</f>
        <v>4</v>
      </c>
      <c r="C5" s="17" t="s">
        <v>46</v>
      </c>
      <c r="D5" s="18" t="s">
        <v>50</v>
      </c>
      <c r="E5" s="17" t="s">
        <v>36</v>
      </c>
      <c r="F5" s="18"/>
      <c r="G5" s="17" t="s">
        <v>33</v>
      </c>
      <c r="H5" s="18" t="s">
        <v>42</v>
      </c>
      <c r="I5" s="17" t="s">
        <v>33</v>
      </c>
      <c r="J5" s="18" t="s">
        <v>32</v>
      </c>
      <c r="K5" s="17" t="s">
        <v>44</v>
      </c>
      <c r="L5" s="19" t="s">
        <v>37</v>
      </c>
      <c r="M5" s="19" t="s">
        <v>40</v>
      </c>
      <c r="N5" s="19" t="s">
        <v>33</v>
      </c>
      <c r="O5" s="19" t="s">
        <v>40</v>
      </c>
      <c r="P5" s="18" t="s">
        <v>54</v>
      </c>
      <c r="Q5" s="17" t="s">
        <v>35</v>
      </c>
      <c r="R5" s="19" t="s">
        <v>53</v>
      </c>
      <c r="S5" s="19" t="s">
        <v>35</v>
      </c>
      <c r="T5" s="19" t="s">
        <v>37</v>
      </c>
      <c r="U5" s="19" t="s">
        <v>35</v>
      </c>
      <c r="V5" s="18" t="s">
        <v>55</v>
      </c>
      <c r="W5" s="17" t="s">
        <v>37</v>
      </c>
      <c r="X5" s="19" t="s">
        <v>49</v>
      </c>
      <c r="Y5" s="19" t="s">
        <v>56</v>
      </c>
      <c r="Z5" s="19" t="s">
        <v>34</v>
      </c>
      <c r="AA5" s="19" t="s">
        <v>34</v>
      </c>
      <c r="AB5" s="18" t="s">
        <v>33</v>
      </c>
      <c r="AC5" s="17" t="s">
        <v>34</v>
      </c>
      <c r="AD5" s="19" t="s">
        <v>34</v>
      </c>
      <c r="AE5" s="19" t="s">
        <v>32</v>
      </c>
      <c r="AF5" s="19" t="s">
        <v>34</v>
      </c>
      <c r="AG5" s="19" t="s">
        <v>34</v>
      </c>
      <c r="AH5" s="18" t="s">
        <v>33</v>
      </c>
      <c r="AI5" s="20">
        <v>4</v>
      </c>
    </row>
    <row r="6" spans="1:35" s="14" customFormat="1">
      <c r="A6" s="15"/>
      <c r="B6" s="16">
        <f>[1]PROF!B9</f>
        <v>5</v>
      </c>
      <c r="C6" s="17" t="s">
        <v>43</v>
      </c>
      <c r="D6" s="18" t="s">
        <v>42</v>
      </c>
      <c r="E6" s="17" t="s">
        <v>37</v>
      </c>
      <c r="F6" s="18"/>
      <c r="G6" s="17" t="s">
        <v>37</v>
      </c>
      <c r="H6" s="18" t="s">
        <v>34</v>
      </c>
      <c r="I6" s="17" t="s">
        <v>32</v>
      </c>
      <c r="J6" s="18" t="s">
        <v>47</v>
      </c>
      <c r="K6" s="17" t="s">
        <v>34</v>
      </c>
      <c r="L6" s="19" t="s">
        <v>43</v>
      </c>
      <c r="M6" s="19" t="s">
        <v>33</v>
      </c>
      <c r="N6" s="19" t="s">
        <v>34</v>
      </c>
      <c r="O6" s="19" t="s">
        <v>34</v>
      </c>
      <c r="P6" s="18" t="s">
        <v>32</v>
      </c>
      <c r="Q6" s="17" t="s">
        <v>41</v>
      </c>
      <c r="R6" s="19" t="s">
        <v>42</v>
      </c>
      <c r="S6" s="19" t="s">
        <v>54</v>
      </c>
      <c r="T6" s="19" t="s">
        <v>55</v>
      </c>
      <c r="U6" s="19" t="s">
        <v>34</v>
      </c>
      <c r="V6" s="18" t="s">
        <v>46</v>
      </c>
      <c r="W6" s="17" t="s">
        <v>52</v>
      </c>
      <c r="X6" s="19" t="s">
        <v>49</v>
      </c>
      <c r="Y6" s="19" t="s">
        <v>40</v>
      </c>
      <c r="Z6" s="19" t="s">
        <v>47</v>
      </c>
      <c r="AA6" s="19" t="s">
        <v>56</v>
      </c>
      <c r="AB6" s="18" t="s">
        <v>37</v>
      </c>
      <c r="AC6" s="17" t="s">
        <v>43</v>
      </c>
      <c r="AD6" s="21" t="s">
        <v>57</v>
      </c>
      <c r="AE6" s="19" t="s">
        <v>37</v>
      </c>
      <c r="AF6" s="19" t="s">
        <v>32</v>
      </c>
      <c r="AG6" s="19" t="s">
        <v>56</v>
      </c>
      <c r="AH6" s="18" t="s">
        <v>41</v>
      </c>
      <c r="AI6" s="20">
        <v>5</v>
      </c>
    </row>
    <row r="7" spans="1:35" s="14" customFormat="1">
      <c r="A7" s="15"/>
      <c r="B7" s="16">
        <f>[1]PROF!B10</f>
        <v>6</v>
      </c>
      <c r="C7" s="17" t="s">
        <v>34</v>
      </c>
      <c r="D7" s="18" t="s">
        <v>43</v>
      </c>
      <c r="E7" s="17" t="s">
        <v>47</v>
      </c>
      <c r="F7" s="18"/>
      <c r="G7" s="17" t="s">
        <v>42</v>
      </c>
      <c r="H7" s="18" t="s">
        <v>40</v>
      </c>
      <c r="I7" s="17" t="s">
        <v>47</v>
      </c>
      <c r="J7" s="18" t="s">
        <v>56</v>
      </c>
      <c r="K7" s="17" t="s">
        <v>34</v>
      </c>
      <c r="L7" s="19" t="s">
        <v>32</v>
      </c>
      <c r="M7" s="19" t="s">
        <v>32</v>
      </c>
      <c r="N7" s="19" t="s">
        <v>34</v>
      </c>
      <c r="O7" s="19" t="s">
        <v>34</v>
      </c>
      <c r="P7" s="18" t="s">
        <v>52</v>
      </c>
      <c r="Q7" s="17" t="s">
        <v>58</v>
      </c>
      <c r="R7" s="19" t="s">
        <v>41</v>
      </c>
      <c r="S7" s="19" t="s">
        <v>33</v>
      </c>
      <c r="T7" s="19" t="s">
        <v>58</v>
      </c>
      <c r="U7" s="19" t="s">
        <v>58</v>
      </c>
      <c r="V7" s="18" t="s">
        <v>58</v>
      </c>
      <c r="W7" s="17" t="s">
        <v>32</v>
      </c>
      <c r="X7" s="21" t="s">
        <v>59</v>
      </c>
      <c r="Y7" s="19" t="s">
        <v>37</v>
      </c>
      <c r="Z7" s="19" t="s">
        <v>37</v>
      </c>
      <c r="AA7" s="19" t="s">
        <v>33</v>
      </c>
      <c r="AB7" s="18" t="s">
        <v>46</v>
      </c>
      <c r="AC7" s="17" t="s">
        <v>37</v>
      </c>
      <c r="AD7" s="21" t="s">
        <v>60</v>
      </c>
      <c r="AE7" s="19" t="s">
        <v>43</v>
      </c>
      <c r="AF7" s="19" t="s">
        <v>47</v>
      </c>
      <c r="AG7" s="19" t="s">
        <v>42</v>
      </c>
      <c r="AH7" s="18" t="s">
        <v>53</v>
      </c>
      <c r="AI7" s="20">
        <v>6</v>
      </c>
    </row>
    <row r="8" spans="1:35" s="14" customFormat="1">
      <c r="A8" s="15"/>
      <c r="B8" s="16">
        <f>[1]PROF!B11</f>
        <v>7</v>
      </c>
      <c r="C8" s="17"/>
      <c r="D8" s="18"/>
      <c r="E8" s="17"/>
      <c r="F8" s="18"/>
      <c r="G8" s="17" t="s">
        <v>43</v>
      </c>
      <c r="H8" s="18" t="s">
        <v>47</v>
      </c>
      <c r="I8" s="17" t="s">
        <v>34</v>
      </c>
      <c r="J8" s="18" t="s">
        <v>46</v>
      </c>
      <c r="K8" s="17" t="s">
        <v>58</v>
      </c>
      <c r="L8" s="19"/>
      <c r="M8" s="19" t="s">
        <v>39</v>
      </c>
      <c r="N8" s="19" t="s">
        <v>58</v>
      </c>
      <c r="O8" s="19" t="s">
        <v>58</v>
      </c>
      <c r="P8" s="18" t="s">
        <v>41</v>
      </c>
      <c r="Q8" s="17" t="s">
        <v>43</v>
      </c>
      <c r="R8" s="19" t="s">
        <v>38</v>
      </c>
      <c r="S8" s="19" t="s">
        <v>32</v>
      </c>
      <c r="T8" s="19" t="s">
        <v>47</v>
      </c>
      <c r="U8" s="19" t="s">
        <v>55</v>
      </c>
      <c r="V8" s="18"/>
      <c r="W8" s="17" t="s">
        <v>45</v>
      </c>
      <c r="X8" s="21" t="s">
        <v>61</v>
      </c>
      <c r="Y8" s="19" t="s">
        <v>34</v>
      </c>
      <c r="Z8" s="19" t="s">
        <v>42</v>
      </c>
      <c r="AA8" s="19" t="s">
        <v>53</v>
      </c>
      <c r="AB8" s="18" t="s">
        <v>34</v>
      </c>
      <c r="AC8" s="22" t="s">
        <v>62</v>
      </c>
      <c r="AD8" s="19"/>
      <c r="AE8" s="19" t="s">
        <v>42</v>
      </c>
      <c r="AF8" s="19" t="s">
        <v>43</v>
      </c>
      <c r="AG8" s="19" t="s">
        <v>47</v>
      </c>
      <c r="AH8" s="18"/>
      <c r="AI8" s="20">
        <v>7</v>
      </c>
    </row>
    <row r="9" spans="1:35" s="14" customFormat="1">
      <c r="A9" s="15"/>
      <c r="B9" s="16">
        <f>[1]PROF!B12</f>
        <v>8</v>
      </c>
      <c r="C9" s="17"/>
      <c r="D9" s="18"/>
      <c r="E9" s="17"/>
      <c r="F9" s="18"/>
      <c r="G9" s="17"/>
      <c r="H9" s="18" t="s">
        <v>45</v>
      </c>
      <c r="I9" s="17"/>
      <c r="J9" s="18"/>
      <c r="K9" s="17"/>
      <c r="L9" s="19"/>
      <c r="M9" s="19" t="s">
        <v>39</v>
      </c>
      <c r="N9" s="19"/>
      <c r="O9" s="19"/>
      <c r="P9" s="18"/>
      <c r="Q9" s="17" t="s">
        <v>32</v>
      </c>
      <c r="R9" s="19"/>
      <c r="S9" s="19" t="s">
        <v>55</v>
      </c>
      <c r="T9" s="19" t="s">
        <v>43</v>
      </c>
      <c r="U9" s="19" t="s">
        <v>47</v>
      </c>
      <c r="V9" s="18"/>
      <c r="W9" s="17"/>
      <c r="X9" s="19" t="s">
        <v>47</v>
      </c>
      <c r="Y9" s="19"/>
      <c r="Z9" s="19"/>
      <c r="AA9" s="23" t="s">
        <v>62</v>
      </c>
      <c r="AB9" s="18"/>
      <c r="AC9" s="17"/>
      <c r="AD9" s="19"/>
      <c r="AE9" s="19" t="s">
        <v>34</v>
      </c>
      <c r="AF9" s="19"/>
      <c r="AG9" s="19"/>
      <c r="AH9" s="18"/>
      <c r="AI9" s="20">
        <v>8</v>
      </c>
    </row>
    <row r="10" spans="1:35" s="14" customFormat="1">
      <c r="A10" s="15"/>
      <c r="B10" s="16">
        <f>[1]PROF!B13</f>
        <v>9</v>
      </c>
      <c r="C10" s="17"/>
      <c r="D10" s="18"/>
      <c r="E10" s="17"/>
      <c r="F10" s="18"/>
      <c r="G10" s="17"/>
      <c r="H10" s="18"/>
      <c r="I10" s="17"/>
      <c r="J10" s="18"/>
      <c r="K10" s="17"/>
      <c r="L10" s="19"/>
      <c r="M10" s="19" t="s">
        <v>39</v>
      </c>
      <c r="N10" s="19"/>
      <c r="O10" s="19"/>
      <c r="P10" s="18"/>
      <c r="Q10" s="17"/>
      <c r="R10" s="19"/>
      <c r="S10" s="19"/>
      <c r="T10" s="19"/>
      <c r="U10" s="19"/>
      <c r="V10" s="18"/>
      <c r="W10" s="17"/>
      <c r="X10" s="19"/>
      <c r="Y10" s="19"/>
      <c r="Z10" s="19"/>
      <c r="AA10" s="19"/>
      <c r="AB10" s="18"/>
      <c r="AC10" s="17"/>
      <c r="AD10" s="19"/>
      <c r="AE10" s="19"/>
      <c r="AF10" s="19"/>
      <c r="AG10" s="19"/>
      <c r="AH10" s="18"/>
      <c r="AI10" s="20">
        <v>9</v>
      </c>
    </row>
    <row r="11" spans="1:35" s="14" customFormat="1">
      <c r="A11" s="15"/>
      <c r="B11" s="16">
        <f>[1]PROF!B14</f>
        <v>10</v>
      </c>
      <c r="C11" s="17"/>
      <c r="D11" s="18"/>
      <c r="E11" s="17"/>
      <c r="F11" s="18"/>
      <c r="G11" s="17"/>
      <c r="H11" s="18"/>
      <c r="I11" s="17"/>
      <c r="J11" s="18"/>
      <c r="K11" s="17"/>
      <c r="L11" s="19"/>
      <c r="M11" s="19"/>
      <c r="N11" s="19"/>
      <c r="O11" s="19"/>
      <c r="P11" s="18"/>
      <c r="Q11" s="17"/>
      <c r="R11" s="19"/>
      <c r="S11" s="19"/>
      <c r="T11" s="19"/>
      <c r="U11" s="19"/>
      <c r="V11" s="18"/>
      <c r="W11" s="17"/>
      <c r="X11" s="19"/>
      <c r="Y11" s="19"/>
      <c r="Z11" s="19"/>
      <c r="AA11" s="19"/>
      <c r="AB11" s="18"/>
      <c r="AC11" s="17"/>
      <c r="AD11" s="19"/>
      <c r="AE11" s="19"/>
      <c r="AF11" s="19"/>
      <c r="AG11" s="19"/>
      <c r="AH11" s="18"/>
      <c r="AI11" s="20">
        <v>10</v>
      </c>
    </row>
    <row r="12" spans="1:35" s="14" customFormat="1">
      <c r="A12" s="15"/>
      <c r="B12" s="16">
        <f>[1]PROF!B15</f>
        <v>11</v>
      </c>
      <c r="C12" s="17"/>
      <c r="D12" s="18"/>
      <c r="E12" s="17"/>
      <c r="F12" s="18"/>
      <c r="G12" s="17"/>
      <c r="H12" s="18"/>
      <c r="I12" s="17"/>
      <c r="J12" s="18"/>
      <c r="K12" s="17"/>
      <c r="L12" s="19"/>
      <c r="M12" s="19"/>
      <c r="N12" s="19"/>
      <c r="O12" s="19"/>
      <c r="P12" s="18"/>
      <c r="Q12" s="17"/>
      <c r="R12" s="19"/>
      <c r="S12" s="19"/>
      <c r="T12" s="19"/>
      <c r="U12" s="19"/>
      <c r="V12" s="18"/>
      <c r="W12" s="17"/>
      <c r="X12" s="19"/>
      <c r="Y12" s="19"/>
      <c r="Z12" s="19"/>
      <c r="AA12" s="19"/>
      <c r="AB12" s="18"/>
      <c r="AC12" s="17"/>
      <c r="AD12" s="19"/>
      <c r="AE12" s="19"/>
      <c r="AF12" s="19"/>
      <c r="AG12" s="19"/>
      <c r="AH12" s="18"/>
      <c r="AI12" s="20">
        <v>11</v>
      </c>
    </row>
    <row r="13" spans="1:35" s="14" customFormat="1" ht="13.8" thickBot="1">
      <c r="A13" s="24"/>
      <c r="B13" s="25">
        <f>[1]PROF!B16</f>
        <v>12</v>
      </c>
      <c r="C13" s="26"/>
      <c r="D13" s="27"/>
      <c r="E13" s="26"/>
      <c r="F13" s="27"/>
      <c r="G13" s="26"/>
      <c r="H13" s="27"/>
      <c r="I13" s="26"/>
      <c r="J13" s="27"/>
      <c r="K13" s="26"/>
      <c r="L13" s="28"/>
      <c r="M13" s="28"/>
      <c r="N13" s="28"/>
      <c r="O13" s="28"/>
      <c r="P13" s="27"/>
      <c r="Q13" s="26"/>
      <c r="R13" s="28"/>
      <c r="S13" s="28"/>
      <c r="T13" s="28"/>
      <c r="U13" s="28"/>
      <c r="V13" s="27"/>
      <c r="W13" s="26"/>
      <c r="X13" s="28"/>
      <c r="Y13" s="28"/>
      <c r="Z13" s="28"/>
      <c r="AA13" s="28"/>
      <c r="AB13" s="27"/>
      <c r="AC13" s="26"/>
      <c r="AD13" s="28"/>
      <c r="AE13" s="28"/>
      <c r="AF13" s="28"/>
      <c r="AG13" s="28"/>
      <c r="AH13" s="27"/>
      <c r="AI13" s="20">
        <v>12</v>
      </c>
    </row>
    <row r="14" spans="1:35" s="14" customFormat="1">
      <c r="A14" s="8" t="str">
        <f>[1]PROF!A17</f>
        <v>M</v>
      </c>
      <c r="B14" s="9">
        <f>[1]PROF!B17</f>
        <v>1</v>
      </c>
      <c r="C14" s="29" t="s">
        <v>44</v>
      </c>
      <c r="D14" s="30" t="s">
        <v>45</v>
      </c>
      <c r="E14" s="29" t="s">
        <v>37</v>
      </c>
      <c r="F14" s="30"/>
      <c r="G14" s="29" t="s">
        <v>56</v>
      </c>
      <c r="H14" s="30" t="s">
        <v>37</v>
      </c>
      <c r="I14" s="29" t="s">
        <v>37</v>
      </c>
      <c r="J14" s="30" t="s">
        <v>33</v>
      </c>
      <c r="K14" s="29" t="s">
        <v>47</v>
      </c>
      <c r="L14" s="31" t="s">
        <v>33</v>
      </c>
      <c r="M14" s="31" t="s">
        <v>42</v>
      </c>
      <c r="N14" s="31" t="s">
        <v>32</v>
      </c>
      <c r="O14" s="31" t="s">
        <v>41</v>
      </c>
      <c r="P14" s="30" t="s">
        <v>40</v>
      </c>
      <c r="Q14" s="29" t="s">
        <v>55</v>
      </c>
      <c r="R14" s="32" t="s">
        <v>63</v>
      </c>
      <c r="S14" s="31" t="s">
        <v>39</v>
      </c>
      <c r="T14" s="31" t="s">
        <v>44</v>
      </c>
      <c r="U14" s="31" t="s">
        <v>41</v>
      </c>
      <c r="V14" s="30" t="s">
        <v>56</v>
      </c>
      <c r="W14" s="29" t="s">
        <v>43</v>
      </c>
      <c r="X14" s="32" t="s">
        <v>64</v>
      </c>
      <c r="Y14" s="31" t="s">
        <v>53</v>
      </c>
      <c r="Z14" s="31" t="s">
        <v>34</v>
      </c>
      <c r="AA14" s="31" t="s">
        <v>34</v>
      </c>
      <c r="AB14" s="30" t="s">
        <v>33</v>
      </c>
      <c r="AC14" s="29" t="s">
        <v>37</v>
      </c>
      <c r="AD14" s="31" t="s">
        <v>32</v>
      </c>
      <c r="AE14" s="31" t="s">
        <v>46</v>
      </c>
      <c r="AF14" s="31" t="s">
        <v>32</v>
      </c>
      <c r="AG14" s="31" t="s">
        <v>33</v>
      </c>
      <c r="AH14" s="30" t="s">
        <v>33</v>
      </c>
      <c r="AI14" s="13">
        <v>1</v>
      </c>
    </row>
    <row r="15" spans="1:35" s="14" customFormat="1">
      <c r="A15" s="15" t="str">
        <f>[1]PROF!A18</f>
        <v>A</v>
      </c>
      <c r="B15" s="16">
        <f>[1]PROF!B18</f>
        <v>2</v>
      </c>
      <c r="C15" s="17" t="s">
        <v>33</v>
      </c>
      <c r="D15" s="18" t="s">
        <v>32</v>
      </c>
      <c r="E15" s="17" t="s">
        <v>50</v>
      </c>
      <c r="F15" s="18"/>
      <c r="G15" s="17" t="s">
        <v>37</v>
      </c>
      <c r="H15" s="18" t="s">
        <v>41</v>
      </c>
      <c r="I15" s="17" t="s">
        <v>56</v>
      </c>
      <c r="J15" s="18" t="s">
        <v>43</v>
      </c>
      <c r="K15" s="17" t="s">
        <v>46</v>
      </c>
      <c r="L15" s="19" t="s">
        <v>44</v>
      </c>
      <c r="M15" s="19" t="s">
        <v>33</v>
      </c>
      <c r="N15" s="19" t="s">
        <v>33</v>
      </c>
      <c r="O15" s="19" t="s">
        <v>47</v>
      </c>
      <c r="P15" s="18" t="s">
        <v>44</v>
      </c>
      <c r="Q15" s="17" t="s">
        <v>34</v>
      </c>
      <c r="R15" s="19" t="s">
        <v>44</v>
      </c>
      <c r="S15" s="19" t="s">
        <v>39</v>
      </c>
      <c r="T15" s="19" t="s">
        <v>34</v>
      </c>
      <c r="U15" s="19" t="s">
        <v>33</v>
      </c>
      <c r="V15" s="18" t="s">
        <v>32</v>
      </c>
      <c r="W15" s="17" t="s">
        <v>32</v>
      </c>
      <c r="X15" s="19" t="s">
        <v>37</v>
      </c>
      <c r="Y15" s="19" t="s">
        <v>42</v>
      </c>
      <c r="Z15" s="19" t="s">
        <v>54</v>
      </c>
      <c r="AA15" s="19" t="s">
        <v>37</v>
      </c>
      <c r="AB15" s="18" t="s">
        <v>52</v>
      </c>
      <c r="AC15" s="17" t="s">
        <v>42</v>
      </c>
      <c r="AD15" s="19" t="s">
        <v>49</v>
      </c>
      <c r="AE15" s="19" t="s">
        <v>56</v>
      </c>
      <c r="AF15" s="19" t="s">
        <v>53</v>
      </c>
      <c r="AG15" s="19" t="s">
        <v>32</v>
      </c>
      <c r="AH15" s="18" t="s">
        <v>37</v>
      </c>
      <c r="AI15" s="20">
        <v>2</v>
      </c>
    </row>
    <row r="16" spans="1:35" s="14" customFormat="1">
      <c r="A16" s="15" t="str">
        <f>[1]PROF!A19</f>
        <v>R</v>
      </c>
      <c r="B16" s="16">
        <f>[1]PROF!B19</f>
        <v>3</v>
      </c>
      <c r="C16" s="17" t="s">
        <v>34</v>
      </c>
      <c r="D16" s="18" t="s">
        <v>37</v>
      </c>
      <c r="E16" s="17" t="s">
        <v>33</v>
      </c>
      <c r="F16" s="18"/>
      <c r="G16" s="17" t="s">
        <v>41</v>
      </c>
      <c r="H16" s="18" t="s">
        <v>32</v>
      </c>
      <c r="I16" s="17" t="s">
        <v>44</v>
      </c>
      <c r="J16" s="18" t="s">
        <v>42</v>
      </c>
      <c r="K16" s="17" t="s">
        <v>50</v>
      </c>
      <c r="L16" s="19" t="s">
        <v>34</v>
      </c>
      <c r="M16" s="19" t="s">
        <v>32</v>
      </c>
      <c r="N16" s="19" t="s">
        <v>53</v>
      </c>
      <c r="O16" s="19" t="s">
        <v>37</v>
      </c>
      <c r="P16" s="18" t="s">
        <v>33</v>
      </c>
      <c r="Q16" s="17" t="s">
        <v>33</v>
      </c>
      <c r="R16" s="21" t="s">
        <v>65</v>
      </c>
      <c r="S16" s="19" t="s">
        <v>39</v>
      </c>
      <c r="T16" s="19" t="s">
        <v>32</v>
      </c>
      <c r="U16" s="19" t="s">
        <v>44</v>
      </c>
      <c r="V16" s="18" t="s">
        <v>46</v>
      </c>
      <c r="W16" s="17" t="s">
        <v>37</v>
      </c>
      <c r="X16" s="19" t="s">
        <v>37</v>
      </c>
      <c r="Y16" s="19" t="s">
        <v>47</v>
      </c>
      <c r="Z16" s="19" t="s">
        <v>33</v>
      </c>
      <c r="AA16" s="19" t="s">
        <v>56</v>
      </c>
      <c r="AB16" s="18" t="s">
        <v>37</v>
      </c>
      <c r="AC16" s="17" t="s">
        <v>43</v>
      </c>
      <c r="AD16" s="19" t="s">
        <v>49</v>
      </c>
      <c r="AE16" s="19" t="s">
        <v>37</v>
      </c>
      <c r="AF16" s="19" t="s">
        <v>33</v>
      </c>
      <c r="AG16" s="19" t="s">
        <v>56</v>
      </c>
      <c r="AH16" s="18" t="s">
        <v>32</v>
      </c>
      <c r="AI16" s="20">
        <v>3</v>
      </c>
    </row>
    <row r="17" spans="1:35" s="14" customFormat="1">
      <c r="A17" s="15" t="str">
        <f>[1]PROF!A20</f>
        <v>T</v>
      </c>
      <c r="B17" s="16">
        <f>[1]PROF!B20</f>
        <v>4</v>
      </c>
      <c r="C17" s="17" t="s">
        <v>37</v>
      </c>
      <c r="D17" s="18" t="s">
        <v>44</v>
      </c>
      <c r="E17" s="17" t="s">
        <v>32</v>
      </c>
      <c r="F17" s="18"/>
      <c r="G17" s="17" t="s">
        <v>34</v>
      </c>
      <c r="H17" s="18" t="s">
        <v>34</v>
      </c>
      <c r="I17" s="17" t="s">
        <v>50</v>
      </c>
      <c r="J17" s="18" t="s">
        <v>33</v>
      </c>
      <c r="K17" s="17" t="s">
        <v>33</v>
      </c>
      <c r="L17" s="19" t="s">
        <v>32</v>
      </c>
      <c r="M17" s="19" t="s">
        <v>54</v>
      </c>
      <c r="N17" s="19" t="s">
        <v>42</v>
      </c>
      <c r="O17" s="19" t="s">
        <v>52</v>
      </c>
      <c r="P17" s="18" t="s">
        <v>46</v>
      </c>
      <c r="Q17" s="17" t="s">
        <v>53</v>
      </c>
      <c r="R17" s="19" t="s">
        <v>56</v>
      </c>
      <c r="S17" s="19" t="s">
        <v>44</v>
      </c>
      <c r="T17" s="19" t="s">
        <v>33</v>
      </c>
      <c r="U17" s="19" t="s">
        <v>32</v>
      </c>
      <c r="V17" s="18" t="s">
        <v>33</v>
      </c>
      <c r="W17" s="17" t="s">
        <v>34</v>
      </c>
      <c r="X17" s="19" t="s">
        <v>34</v>
      </c>
      <c r="Y17" s="19" t="s">
        <v>33</v>
      </c>
      <c r="Z17" s="19" t="s">
        <v>32</v>
      </c>
      <c r="AA17" s="19" t="s">
        <v>33</v>
      </c>
      <c r="AB17" s="18" t="s">
        <v>40</v>
      </c>
      <c r="AC17" s="17" t="s">
        <v>32</v>
      </c>
      <c r="AD17" s="19" t="s">
        <v>49</v>
      </c>
      <c r="AE17" s="19" t="s">
        <v>37</v>
      </c>
      <c r="AF17" s="19" t="s">
        <v>37</v>
      </c>
      <c r="AG17" s="19" t="s">
        <v>56</v>
      </c>
      <c r="AH17" s="18" t="s">
        <v>41</v>
      </c>
      <c r="AI17" s="20">
        <v>4</v>
      </c>
    </row>
    <row r="18" spans="1:35" s="14" customFormat="1">
      <c r="A18" s="15" t="str">
        <f>[1]PROF!A21</f>
        <v>I</v>
      </c>
      <c r="B18" s="16">
        <f>[1]PROF!B21</f>
        <v>5</v>
      </c>
      <c r="C18" s="17" t="s">
        <v>45</v>
      </c>
      <c r="D18" s="18" t="s">
        <v>40</v>
      </c>
      <c r="E18" s="17" t="s">
        <v>42</v>
      </c>
      <c r="F18" s="18"/>
      <c r="G18" s="17" t="s">
        <v>40</v>
      </c>
      <c r="H18" s="18" t="s">
        <v>34</v>
      </c>
      <c r="I18" s="17" t="s">
        <v>33</v>
      </c>
      <c r="J18" s="18" t="s">
        <v>37</v>
      </c>
      <c r="K18" s="17" t="s">
        <v>41</v>
      </c>
      <c r="L18" s="19" t="s">
        <v>50</v>
      </c>
      <c r="M18" s="19" t="s">
        <v>37</v>
      </c>
      <c r="N18" s="19" t="s">
        <v>56</v>
      </c>
      <c r="O18" s="19" t="s">
        <v>33</v>
      </c>
      <c r="P18" s="18" t="s">
        <v>33</v>
      </c>
      <c r="Q18" s="17" t="s">
        <v>41</v>
      </c>
      <c r="R18" s="19" t="s">
        <v>34</v>
      </c>
      <c r="S18" s="19" t="s">
        <v>34</v>
      </c>
      <c r="T18" s="19" t="s">
        <v>32</v>
      </c>
      <c r="U18" s="19" t="s">
        <v>37</v>
      </c>
      <c r="V18" s="18" t="s">
        <v>34</v>
      </c>
      <c r="W18" s="17" t="s">
        <v>32</v>
      </c>
      <c r="X18" s="19" t="s">
        <v>44</v>
      </c>
      <c r="Y18" s="19" t="s">
        <v>37</v>
      </c>
      <c r="Z18" s="19" t="s">
        <v>46</v>
      </c>
      <c r="AA18" s="19" t="s">
        <v>32</v>
      </c>
      <c r="AB18" s="18" t="s">
        <v>33</v>
      </c>
      <c r="AC18" s="17" t="s">
        <v>53</v>
      </c>
      <c r="AD18" s="19" t="s">
        <v>49</v>
      </c>
      <c r="AE18" s="19" t="s">
        <v>58</v>
      </c>
      <c r="AF18" s="19" t="s">
        <v>58</v>
      </c>
      <c r="AG18" s="19" t="s">
        <v>37</v>
      </c>
      <c r="AH18" s="18" t="s">
        <v>56</v>
      </c>
      <c r="AI18" s="20">
        <v>5</v>
      </c>
    </row>
    <row r="19" spans="1:35" s="14" customFormat="1">
      <c r="A19" s="15"/>
      <c r="B19" s="16">
        <f>[1]PROF!B22</f>
        <v>6</v>
      </c>
      <c r="C19" s="17" t="s">
        <v>32</v>
      </c>
      <c r="D19" s="18" t="s">
        <v>42</v>
      </c>
      <c r="E19" s="17" t="s">
        <v>44</v>
      </c>
      <c r="F19" s="18"/>
      <c r="G19" s="17" t="s">
        <v>32</v>
      </c>
      <c r="H19" s="18" t="s">
        <v>33</v>
      </c>
      <c r="I19" s="17" t="s">
        <v>32</v>
      </c>
      <c r="J19" s="18" t="s">
        <v>34</v>
      </c>
      <c r="K19" s="17" t="s">
        <v>37</v>
      </c>
      <c r="L19" s="21" t="s">
        <v>66</v>
      </c>
      <c r="M19" s="19" t="s">
        <v>41</v>
      </c>
      <c r="N19" s="19" t="s">
        <v>44</v>
      </c>
      <c r="O19" s="19" t="s">
        <v>56</v>
      </c>
      <c r="P19" s="18" t="s">
        <v>37</v>
      </c>
      <c r="Q19" s="17" t="s">
        <v>32</v>
      </c>
      <c r="R19" s="19" t="s">
        <v>32</v>
      </c>
      <c r="S19" s="19" t="s">
        <v>37</v>
      </c>
      <c r="T19" s="19" t="s">
        <v>53</v>
      </c>
      <c r="U19" s="19" t="s">
        <v>34</v>
      </c>
      <c r="V19" s="18" t="s">
        <v>41</v>
      </c>
      <c r="W19" s="17" t="s">
        <v>58</v>
      </c>
      <c r="X19" s="19" t="s">
        <v>48</v>
      </c>
      <c r="Y19" s="19" t="s">
        <v>32</v>
      </c>
      <c r="Z19" s="19" t="s">
        <v>52</v>
      </c>
      <c r="AA19" s="19" t="s">
        <v>58</v>
      </c>
      <c r="AB19" s="18" t="s">
        <v>58</v>
      </c>
      <c r="AC19" s="17" t="s">
        <v>33</v>
      </c>
      <c r="AD19" s="21" t="s">
        <v>67</v>
      </c>
      <c r="AE19" s="19" t="s">
        <v>33</v>
      </c>
      <c r="AF19" s="19" t="s">
        <v>40</v>
      </c>
      <c r="AG19" s="19" t="s">
        <v>43</v>
      </c>
      <c r="AH19" s="18" t="s">
        <v>34</v>
      </c>
      <c r="AI19" s="20">
        <v>6</v>
      </c>
    </row>
    <row r="20" spans="1:35" s="14" customFormat="1">
      <c r="A20" s="15"/>
      <c r="B20" s="16">
        <f>[1]PROF!B23</f>
        <v>7</v>
      </c>
      <c r="C20" s="17"/>
      <c r="D20" s="18"/>
      <c r="E20" s="17"/>
      <c r="F20" s="18"/>
      <c r="G20" s="17" t="s">
        <v>44</v>
      </c>
      <c r="H20" s="18" t="s">
        <v>44</v>
      </c>
      <c r="I20" s="17" t="s">
        <v>43</v>
      </c>
      <c r="J20" s="18" t="s">
        <v>32</v>
      </c>
      <c r="K20" s="17" t="s">
        <v>45</v>
      </c>
      <c r="L20" s="19"/>
      <c r="M20" s="19" t="s">
        <v>34</v>
      </c>
      <c r="N20" s="19" t="s">
        <v>41</v>
      </c>
      <c r="O20" s="19" t="s">
        <v>53</v>
      </c>
      <c r="P20" s="18" t="s">
        <v>34</v>
      </c>
      <c r="Q20" s="17" t="s">
        <v>42</v>
      </c>
      <c r="R20" s="19" t="s">
        <v>37</v>
      </c>
      <c r="S20" s="19" t="s">
        <v>39</v>
      </c>
      <c r="T20" s="19" t="s">
        <v>37</v>
      </c>
      <c r="U20" s="19" t="s">
        <v>42</v>
      </c>
      <c r="V20" s="18" t="s">
        <v>37</v>
      </c>
      <c r="W20" s="17" t="s">
        <v>41</v>
      </c>
      <c r="X20" s="19" t="s">
        <v>32</v>
      </c>
      <c r="Y20" s="19" t="s">
        <v>33</v>
      </c>
      <c r="Z20" s="19" t="s">
        <v>33</v>
      </c>
      <c r="AA20" s="19" t="s">
        <v>40</v>
      </c>
      <c r="AB20" s="18" t="s">
        <v>32</v>
      </c>
      <c r="AC20" s="17" t="s">
        <v>58</v>
      </c>
      <c r="AD20" s="21" t="s">
        <v>68</v>
      </c>
      <c r="AE20" s="19" t="s">
        <v>33</v>
      </c>
      <c r="AF20" s="19" t="s">
        <v>56</v>
      </c>
      <c r="AG20" s="19" t="s">
        <v>58</v>
      </c>
      <c r="AH20" s="18" t="s">
        <v>58</v>
      </c>
      <c r="AI20" s="20">
        <v>7</v>
      </c>
    </row>
    <row r="21" spans="1:35" s="14" customFormat="1">
      <c r="A21" s="15"/>
      <c r="B21" s="16">
        <f>[1]PROF!B24</f>
        <v>8</v>
      </c>
      <c r="C21" s="17"/>
      <c r="D21" s="18"/>
      <c r="E21" s="17"/>
      <c r="F21" s="18"/>
      <c r="G21" s="17"/>
      <c r="H21" s="18"/>
      <c r="I21" s="17"/>
      <c r="J21" s="18"/>
      <c r="K21" s="17"/>
      <c r="L21" s="19"/>
      <c r="M21" s="19"/>
      <c r="N21" s="19"/>
      <c r="O21" s="19"/>
      <c r="P21" s="18"/>
      <c r="Q21" s="17"/>
      <c r="R21" s="19"/>
      <c r="S21" s="19" t="s">
        <v>39</v>
      </c>
      <c r="T21" s="19"/>
      <c r="U21" s="19"/>
      <c r="V21" s="18"/>
      <c r="W21" s="17"/>
      <c r="X21" s="19" t="s">
        <v>44</v>
      </c>
      <c r="Y21" s="19"/>
      <c r="Z21" s="19"/>
      <c r="AA21" s="19"/>
      <c r="AB21" s="18" t="s">
        <v>40</v>
      </c>
      <c r="AC21" s="17"/>
      <c r="AD21" s="19" t="s">
        <v>32</v>
      </c>
      <c r="AE21" s="19"/>
      <c r="AF21" s="19"/>
      <c r="AG21" s="19"/>
      <c r="AH21" s="18"/>
      <c r="AI21" s="20">
        <v>8</v>
      </c>
    </row>
    <row r="22" spans="1:35" s="14" customFormat="1">
      <c r="A22" s="15"/>
      <c r="B22" s="16">
        <f>[1]PROF!B25</f>
        <v>9</v>
      </c>
      <c r="C22" s="17"/>
      <c r="D22" s="18"/>
      <c r="E22" s="17"/>
      <c r="F22" s="18"/>
      <c r="G22" s="17"/>
      <c r="H22" s="18"/>
      <c r="I22" s="17"/>
      <c r="J22" s="18"/>
      <c r="K22" s="17"/>
      <c r="L22" s="19"/>
      <c r="M22" s="19"/>
      <c r="N22" s="19"/>
      <c r="O22" s="19"/>
      <c r="P22" s="18"/>
      <c r="Q22" s="17"/>
      <c r="R22" s="19"/>
      <c r="S22" s="19" t="s">
        <v>39</v>
      </c>
      <c r="T22" s="19"/>
      <c r="U22" s="19"/>
      <c r="V22" s="18"/>
      <c r="W22" s="17"/>
      <c r="X22" s="19"/>
      <c r="Y22" s="19"/>
      <c r="Z22" s="19"/>
      <c r="AA22" s="19"/>
      <c r="AB22" s="18"/>
      <c r="AC22" s="17"/>
      <c r="AD22" s="19"/>
      <c r="AE22" s="19"/>
      <c r="AF22" s="19"/>
      <c r="AG22" s="19"/>
      <c r="AH22" s="18"/>
      <c r="AI22" s="20">
        <v>9</v>
      </c>
    </row>
    <row r="23" spans="1:35" s="14" customFormat="1">
      <c r="A23" s="15"/>
      <c r="B23" s="16">
        <f>[1]PROF!B26</f>
        <v>10</v>
      </c>
      <c r="C23" s="17"/>
      <c r="D23" s="18"/>
      <c r="E23" s="17"/>
      <c r="F23" s="18"/>
      <c r="G23" s="17"/>
      <c r="H23" s="18"/>
      <c r="I23" s="17"/>
      <c r="J23" s="18"/>
      <c r="K23" s="17"/>
      <c r="L23" s="19"/>
      <c r="M23" s="19"/>
      <c r="N23" s="19"/>
      <c r="O23" s="19"/>
      <c r="P23" s="18"/>
      <c r="Q23" s="17"/>
      <c r="R23" s="19"/>
      <c r="S23" s="19"/>
      <c r="T23" s="19"/>
      <c r="U23" s="19"/>
      <c r="V23" s="18"/>
      <c r="W23" s="17"/>
      <c r="X23" s="19"/>
      <c r="Y23" s="19"/>
      <c r="Z23" s="19"/>
      <c r="AA23" s="19"/>
      <c r="AB23" s="18"/>
      <c r="AC23" s="17"/>
      <c r="AD23" s="19"/>
      <c r="AE23" s="19"/>
      <c r="AF23" s="19"/>
      <c r="AG23" s="19"/>
      <c r="AH23" s="18"/>
      <c r="AI23" s="20">
        <v>10</v>
      </c>
    </row>
    <row r="24" spans="1:35" s="14" customFormat="1">
      <c r="A24" s="15"/>
      <c r="B24" s="16">
        <f>[1]PROF!B27</f>
        <v>11</v>
      </c>
      <c r="C24" s="17"/>
      <c r="D24" s="18"/>
      <c r="E24" s="17"/>
      <c r="F24" s="18"/>
      <c r="G24" s="17"/>
      <c r="H24" s="18"/>
      <c r="I24" s="17"/>
      <c r="J24" s="18"/>
      <c r="K24" s="17"/>
      <c r="L24" s="19"/>
      <c r="M24" s="19"/>
      <c r="N24" s="19"/>
      <c r="O24" s="19"/>
      <c r="P24" s="18"/>
      <c r="Q24" s="17"/>
      <c r="R24" s="19"/>
      <c r="S24" s="19"/>
      <c r="T24" s="19"/>
      <c r="U24" s="19"/>
      <c r="V24" s="18"/>
      <c r="W24" s="17"/>
      <c r="X24" s="19"/>
      <c r="Y24" s="19"/>
      <c r="Z24" s="19"/>
      <c r="AA24" s="19"/>
      <c r="AB24" s="18"/>
      <c r="AC24" s="17"/>
      <c r="AD24" s="19"/>
      <c r="AE24" s="19"/>
      <c r="AF24" s="19"/>
      <c r="AG24" s="19"/>
      <c r="AH24" s="18"/>
      <c r="AI24" s="20">
        <v>11</v>
      </c>
    </row>
    <row r="25" spans="1:35" s="14" customFormat="1" ht="13.8" thickBot="1">
      <c r="A25" s="24"/>
      <c r="B25" s="25">
        <f>[1]PROF!B28</f>
        <v>12</v>
      </c>
      <c r="C25" s="26"/>
      <c r="D25" s="27"/>
      <c r="E25" s="26"/>
      <c r="F25" s="27"/>
      <c r="G25" s="26"/>
      <c r="H25" s="27"/>
      <c r="I25" s="26"/>
      <c r="J25" s="27"/>
      <c r="K25" s="26"/>
      <c r="L25" s="28"/>
      <c r="M25" s="28"/>
      <c r="N25" s="28"/>
      <c r="O25" s="28"/>
      <c r="P25" s="27"/>
      <c r="Q25" s="26"/>
      <c r="R25" s="28"/>
      <c r="S25" s="28"/>
      <c r="T25" s="28"/>
      <c r="U25" s="28"/>
      <c r="V25" s="27"/>
      <c r="W25" s="26"/>
      <c r="X25" s="28"/>
      <c r="Y25" s="28"/>
      <c r="Z25" s="28"/>
      <c r="AA25" s="28"/>
      <c r="AB25" s="27"/>
      <c r="AC25" s="26"/>
      <c r="AD25" s="28"/>
      <c r="AE25" s="28"/>
      <c r="AF25" s="28"/>
      <c r="AG25" s="28"/>
      <c r="AH25" s="27"/>
      <c r="AI25" s="20">
        <v>12</v>
      </c>
    </row>
    <row r="26" spans="1:35" s="14" customFormat="1">
      <c r="A26" s="8" t="str">
        <f>[1]PROF!A29</f>
        <v>M</v>
      </c>
      <c r="B26" s="9">
        <f>[1]PROF!B29</f>
        <v>1</v>
      </c>
      <c r="C26" s="29" t="s">
        <v>37</v>
      </c>
      <c r="D26" s="30" t="s">
        <v>33</v>
      </c>
      <c r="E26" s="29" t="s">
        <v>32</v>
      </c>
      <c r="F26" s="30"/>
      <c r="G26" s="29" t="s">
        <v>37</v>
      </c>
      <c r="H26" s="30" t="s">
        <v>36</v>
      </c>
      <c r="I26" s="29" t="s">
        <v>46</v>
      </c>
      <c r="J26" s="30" t="s">
        <v>45</v>
      </c>
      <c r="K26" s="29" t="s">
        <v>34</v>
      </c>
      <c r="L26" s="31" t="s">
        <v>33</v>
      </c>
      <c r="M26" s="31" t="s">
        <v>41</v>
      </c>
      <c r="N26" s="31" t="s">
        <v>34</v>
      </c>
      <c r="O26" s="31" t="s">
        <v>34</v>
      </c>
      <c r="P26" s="30" t="s">
        <v>47</v>
      </c>
      <c r="Q26" s="29" t="s">
        <v>34</v>
      </c>
      <c r="R26" s="31" t="s">
        <v>38</v>
      </c>
      <c r="S26" s="31" t="s">
        <v>41</v>
      </c>
      <c r="T26" s="31" t="s">
        <v>34</v>
      </c>
      <c r="U26" s="31" t="s">
        <v>40</v>
      </c>
      <c r="V26" s="30" t="s">
        <v>47</v>
      </c>
      <c r="W26" s="29" t="s">
        <v>32</v>
      </c>
      <c r="X26" s="31" t="s">
        <v>32</v>
      </c>
      <c r="Y26" s="31" t="s">
        <v>44</v>
      </c>
      <c r="Z26" s="31" t="s">
        <v>32</v>
      </c>
      <c r="AA26" s="31" t="s">
        <v>37</v>
      </c>
      <c r="AB26" s="30" t="s">
        <v>40</v>
      </c>
      <c r="AC26" s="33" t="s">
        <v>69</v>
      </c>
      <c r="AD26" s="31" t="s">
        <v>35</v>
      </c>
      <c r="AE26" s="31" t="s">
        <v>39</v>
      </c>
      <c r="AF26" s="31" t="s">
        <v>33</v>
      </c>
      <c r="AG26" s="34" t="s">
        <v>69</v>
      </c>
      <c r="AH26" s="30" t="s">
        <v>37</v>
      </c>
      <c r="AI26" s="13">
        <v>1</v>
      </c>
    </row>
    <row r="27" spans="1:35" s="14" customFormat="1">
      <c r="A27" s="15" t="str">
        <f>[1]PROF!A30</f>
        <v>I</v>
      </c>
      <c r="B27" s="16">
        <f>[1]PROF!B30</f>
        <v>2</v>
      </c>
      <c r="C27" s="17" t="s">
        <v>36</v>
      </c>
      <c r="D27" s="18" t="s">
        <v>37</v>
      </c>
      <c r="E27" s="17" t="s">
        <v>45</v>
      </c>
      <c r="F27" s="18"/>
      <c r="G27" s="17" t="s">
        <v>33</v>
      </c>
      <c r="H27" s="18" t="s">
        <v>32</v>
      </c>
      <c r="I27" s="17" t="s">
        <v>33</v>
      </c>
      <c r="J27" s="18" t="s">
        <v>37</v>
      </c>
      <c r="K27" s="17" t="s">
        <v>41</v>
      </c>
      <c r="L27" s="19" t="s">
        <v>49</v>
      </c>
      <c r="M27" s="19" t="s">
        <v>32</v>
      </c>
      <c r="N27" s="19" t="s">
        <v>32</v>
      </c>
      <c r="O27" s="19" t="s">
        <v>37</v>
      </c>
      <c r="P27" s="18" t="s">
        <v>41</v>
      </c>
      <c r="Q27" s="17" t="s">
        <v>32</v>
      </c>
      <c r="R27" s="19" t="s">
        <v>32</v>
      </c>
      <c r="S27" s="19" t="s">
        <v>46</v>
      </c>
      <c r="T27" s="19" t="s">
        <v>33</v>
      </c>
      <c r="U27" s="19" t="s">
        <v>34</v>
      </c>
      <c r="V27" s="18" t="s">
        <v>44</v>
      </c>
      <c r="W27" s="17" t="s">
        <v>34</v>
      </c>
      <c r="X27" s="19" t="s">
        <v>34</v>
      </c>
      <c r="Y27" s="19" t="s">
        <v>34</v>
      </c>
      <c r="Z27" s="19" t="s">
        <v>37</v>
      </c>
      <c r="AA27" s="19" t="s">
        <v>40</v>
      </c>
      <c r="AB27" s="18" t="s">
        <v>34</v>
      </c>
      <c r="AC27" s="17" t="s">
        <v>43</v>
      </c>
      <c r="AD27" s="19" t="s">
        <v>33</v>
      </c>
      <c r="AE27" s="19" t="s">
        <v>39</v>
      </c>
      <c r="AF27" s="19" t="s">
        <v>53</v>
      </c>
      <c r="AG27" s="19" t="s">
        <v>41</v>
      </c>
      <c r="AH27" s="18" t="s">
        <v>40</v>
      </c>
      <c r="AI27" s="20">
        <v>2</v>
      </c>
    </row>
    <row r="28" spans="1:35" s="14" customFormat="1">
      <c r="A28" s="15" t="str">
        <f>[1]PROF!A31</f>
        <v>E</v>
      </c>
      <c r="B28" s="16">
        <f>[1]PROF!B31</f>
        <v>3</v>
      </c>
      <c r="C28" s="17" t="s">
        <v>47</v>
      </c>
      <c r="D28" s="18" t="s">
        <v>36</v>
      </c>
      <c r="E28" s="17" t="s">
        <v>37</v>
      </c>
      <c r="F28" s="18"/>
      <c r="G28" s="17" t="s">
        <v>34</v>
      </c>
      <c r="H28" s="18" t="s">
        <v>33</v>
      </c>
      <c r="I28" s="17" t="s">
        <v>34</v>
      </c>
      <c r="J28" s="18" t="s">
        <v>41</v>
      </c>
      <c r="K28" s="17" t="s">
        <v>43</v>
      </c>
      <c r="L28" s="19" t="s">
        <v>49</v>
      </c>
      <c r="M28" s="19" t="s">
        <v>34</v>
      </c>
      <c r="N28" s="19" t="s">
        <v>41</v>
      </c>
      <c r="O28" s="19" t="s">
        <v>41</v>
      </c>
      <c r="P28" s="18" t="s">
        <v>34</v>
      </c>
      <c r="Q28" s="17" t="s">
        <v>37</v>
      </c>
      <c r="R28" s="19" t="s">
        <v>33</v>
      </c>
      <c r="S28" s="19" t="s">
        <v>32</v>
      </c>
      <c r="T28" s="19" t="s">
        <v>32</v>
      </c>
      <c r="U28" s="19" t="s">
        <v>33</v>
      </c>
      <c r="V28" s="18" t="s">
        <v>56</v>
      </c>
      <c r="W28" s="17" t="s">
        <v>37</v>
      </c>
      <c r="X28" s="19" t="s">
        <v>43</v>
      </c>
      <c r="Y28" s="19" t="s">
        <v>53</v>
      </c>
      <c r="Z28" s="19" t="s">
        <v>46</v>
      </c>
      <c r="AA28" s="19" t="s">
        <v>42</v>
      </c>
      <c r="AB28" s="18" t="s">
        <v>37</v>
      </c>
      <c r="AC28" s="17" t="s">
        <v>47</v>
      </c>
      <c r="AD28" s="19" t="s">
        <v>32</v>
      </c>
      <c r="AE28" s="19" t="s">
        <v>39</v>
      </c>
      <c r="AF28" s="19" t="s">
        <v>37</v>
      </c>
      <c r="AG28" s="19" t="s">
        <v>33</v>
      </c>
      <c r="AH28" s="18" t="s">
        <v>32</v>
      </c>
      <c r="AI28" s="20">
        <v>3</v>
      </c>
    </row>
    <row r="29" spans="1:35" s="14" customFormat="1">
      <c r="A29" s="15" t="str">
        <f>[1]PROF!A32</f>
        <v>R</v>
      </c>
      <c r="B29" s="16">
        <f>[1]PROF!B32</f>
        <v>4</v>
      </c>
      <c r="C29" s="17" t="s">
        <v>32</v>
      </c>
      <c r="D29" s="18" t="s">
        <v>47</v>
      </c>
      <c r="E29" s="17" t="s">
        <v>33</v>
      </c>
      <c r="F29" s="18"/>
      <c r="G29" s="17" t="s">
        <v>45</v>
      </c>
      <c r="H29" s="18" t="s">
        <v>37</v>
      </c>
      <c r="I29" s="17" t="s">
        <v>41</v>
      </c>
      <c r="J29" s="18" t="s">
        <v>42</v>
      </c>
      <c r="K29" s="17" t="s">
        <v>37</v>
      </c>
      <c r="L29" s="19" t="s">
        <v>49</v>
      </c>
      <c r="M29" s="19" t="s">
        <v>37</v>
      </c>
      <c r="N29" s="19" t="s">
        <v>40</v>
      </c>
      <c r="O29" s="19" t="s">
        <v>33</v>
      </c>
      <c r="P29" s="18" t="s">
        <v>46</v>
      </c>
      <c r="Q29" s="17" t="s">
        <v>55</v>
      </c>
      <c r="R29" s="19" t="s">
        <v>37</v>
      </c>
      <c r="S29" s="19" t="s">
        <v>44</v>
      </c>
      <c r="T29" s="19" t="s">
        <v>41</v>
      </c>
      <c r="U29" s="19" t="s">
        <v>53</v>
      </c>
      <c r="V29" s="18" t="s">
        <v>43</v>
      </c>
      <c r="W29" s="17" t="s">
        <v>44</v>
      </c>
      <c r="X29" s="19" t="s">
        <v>33</v>
      </c>
      <c r="Y29" s="19" t="s">
        <v>52</v>
      </c>
      <c r="Z29" s="19" t="s">
        <v>34</v>
      </c>
      <c r="AA29" s="19" t="s">
        <v>34</v>
      </c>
      <c r="AB29" s="18" t="s">
        <v>56</v>
      </c>
      <c r="AC29" s="17" t="s">
        <v>34</v>
      </c>
      <c r="AD29" s="19" t="s">
        <v>34</v>
      </c>
      <c r="AE29" s="19" t="s">
        <v>32</v>
      </c>
      <c r="AF29" s="19" t="s">
        <v>34</v>
      </c>
      <c r="AG29" s="19" t="s">
        <v>34</v>
      </c>
      <c r="AH29" s="18" t="s">
        <v>33</v>
      </c>
      <c r="AI29" s="20">
        <v>4</v>
      </c>
    </row>
    <row r="30" spans="1:35" s="14" customFormat="1">
      <c r="A30" s="15" t="str">
        <f>[1]PROF!A33</f>
        <v>C</v>
      </c>
      <c r="B30" s="16">
        <f>[1]PROF!B33</f>
        <v>5</v>
      </c>
      <c r="C30" s="17" t="s">
        <v>42</v>
      </c>
      <c r="D30" s="18" t="s">
        <v>44</v>
      </c>
      <c r="E30" s="17" t="s">
        <v>40</v>
      </c>
      <c r="F30" s="18"/>
      <c r="G30" s="17" t="s">
        <v>32</v>
      </c>
      <c r="H30" s="18" t="s">
        <v>46</v>
      </c>
      <c r="I30" s="17" t="s">
        <v>44</v>
      </c>
      <c r="J30" s="18" t="s">
        <v>44</v>
      </c>
      <c r="K30" s="17" t="s">
        <v>41</v>
      </c>
      <c r="L30" s="21" t="s">
        <v>70</v>
      </c>
      <c r="M30" s="19" t="s">
        <v>33</v>
      </c>
      <c r="N30" s="19" t="s">
        <v>53</v>
      </c>
      <c r="O30" s="19" t="s">
        <v>40</v>
      </c>
      <c r="P30" s="18" t="s">
        <v>56</v>
      </c>
      <c r="Q30" s="17" t="s">
        <v>43</v>
      </c>
      <c r="R30" s="19" t="s">
        <v>34</v>
      </c>
      <c r="S30" s="19" t="s">
        <v>34</v>
      </c>
      <c r="T30" s="19" t="s">
        <v>37</v>
      </c>
      <c r="U30" s="19" t="s">
        <v>41</v>
      </c>
      <c r="V30" s="18" t="s">
        <v>34</v>
      </c>
      <c r="W30" s="17" t="s">
        <v>32</v>
      </c>
      <c r="X30" s="19" t="s">
        <v>32</v>
      </c>
      <c r="Y30" s="19" t="s">
        <v>54</v>
      </c>
      <c r="Z30" s="19" t="s">
        <v>41</v>
      </c>
      <c r="AA30" s="19" t="s">
        <v>52</v>
      </c>
      <c r="AB30" s="18" t="s">
        <v>33</v>
      </c>
      <c r="AC30" s="17" t="s">
        <v>34</v>
      </c>
      <c r="AD30" s="21" t="s">
        <v>71</v>
      </c>
      <c r="AE30" s="19" t="s">
        <v>33</v>
      </c>
      <c r="AF30" s="19" t="s">
        <v>43</v>
      </c>
      <c r="AG30" s="19" t="s">
        <v>37</v>
      </c>
      <c r="AH30" s="18" t="s">
        <v>42</v>
      </c>
      <c r="AI30" s="20">
        <v>5</v>
      </c>
    </row>
    <row r="31" spans="1:35" s="14" customFormat="1">
      <c r="A31" s="15" t="str">
        <f>[1]PROF!A34</f>
        <v>U</v>
      </c>
      <c r="B31" s="16">
        <f>[1]PROF!B34</f>
        <v>6</v>
      </c>
      <c r="C31" s="17" t="s">
        <v>44</v>
      </c>
      <c r="D31" s="18" t="s">
        <v>32</v>
      </c>
      <c r="E31" s="17" t="s">
        <v>43</v>
      </c>
      <c r="F31" s="18"/>
      <c r="G31" s="17" t="s">
        <v>46</v>
      </c>
      <c r="H31" s="18" t="s">
        <v>50</v>
      </c>
      <c r="I31" s="17" t="s">
        <v>40</v>
      </c>
      <c r="J31" s="18" t="s">
        <v>34</v>
      </c>
      <c r="K31" s="17" t="s">
        <v>37</v>
      </c>
      <c r="L31" s="19" t="s">
        <v>37</v>
      </c>
      <c r="M31" s="19" t="s">
        <v>53</v>
      </c>
      <c r="N31" s="19" t="s">
        <v>37</v>
      </c>
      <c r="O31" s="19" t="s">
        <v>32</v>
      </c>
      <c r="P31" s="18" t="s">
        <v>32</v>
      </c>
      <c r="Q31" s="17" t="s">
        <v>42</v>
      </c>
      <c r="R31" s="19" t="s">
        <v>45</v>
      </c>
      <c r="S31" s="19" t="s">
        <v>33</v>
      </c>
      <c r="T31" s="19" t="s">
        <v>44</v>
      </c>
      <c r="U31" s="19" t="s">
        <v>37</v>
      </c>
      <c r="V31" s="18" t="s">
        <v>33</v>
      </c>
      <c r="W31" s="17" t="s">
        <v>37</v>
      </c>
      <c r="X31" s="21" t="s">
        <v>72</v>
      </c>
      <c r="Y31" s="19" t="s">
        <v>33</v>
      </c>
      <c r="Z31" s="19" t="s">
        <v>33</v>
      </c>
      <c r="AA31" s="19" t="s">
        <v>44</v>
      </c>
      <c r="AB31" s="18" t="s">
        <v>52</v>
      </c>
      <c r="AC31" s="17" t="s">
        <v>32</v>
      </c>
      <c r="AD31" s="21" t="s">
        <v>73</v>
      </c>
      <c r="AE31" s="19" t="s">
        <v>43</v>
      </c>
      <c r="AF31" s="19" t="s">
        <v>41</v>
      </c>
      <c r="AG31" s="19" t="s">
        <v>56</v>
      </c>
      <c r="AH31" s="18" t="s">
        <v>34</v>
      </c>
      <c r="AI31" s="20">
        <v>6</v>
      </c>
    </row>
    <row r="32" spans="1:35" s="14" customFormat="1">
      <c r="A32" s="15" t="str">
        <f>[1]PROF!A35</f>
        <v>R</v>
      </c>
      <c r="B32" s="16">
        <f>[1]PROF!B35</f>
        <v>7</v>
      </c>
      <c r="C32" s="17"/>
      <c r="D32" s="18"/>
      <c r="E32" s="17" t="s">
        <v>34</v>
      </c>
      <c r="F32" s="18"/>
      <c r="G32" s="17" t="s">
        <v>44</v>
      </c>
      <c r="H32" s="18"/>
      <c r="I32" s="17" t="s">
        <v>34</v>
      </c>
      <c r="J32" s="18" t="s">
        <v>56</v>
      </c>
      <c r="K32" s="17" t="s">
        <v>32</v>
      </c>
      <c r="L32" s="19" t="s">
        <v>38</v>
      </c>
      <c r="M32" s="19" t="s">
        <v>48</v>
      </c>
      <c r="N32" s="19" t="s">
        <v>52</v>
      </c>
      <c r="O32" s="19" t="s">
        <v>44</v>
      </c>
      <c r="P32" s="18" t="s">
        <v>48</v>
      </c>
      <c r="Q32" s="17" t="s">
        <v>44</v>
      </c>
      <c r="R32" s="19" t="s">
        <v>53</v>
      </c>
      <c r="S32" s="19" t="s">
        <v>42</v>
      </c>
      <c r="T32" s="19" t="s">
        <v>56</v>
      </c>
      <c r="U32" s="19"/>
      <c r="V32" s="18" t="s">
        <v>40</v>
      </c>
      <c r="W32" s="17" t="s">
        <v>43</v>
      </c>
      <c r="X32" s="21" t="s">
        <v>74</v>
      </c>
      <c r="Y32" s="19" t="s">
        <v>33</v>
      </c>
      <c r="Z32" s="19" t="s">
        <v>54</v>
      </c>
      <c r="AA32" s="19" t="s">
        <v>33</v>
      </c>
      <c r="AB32" s="18" t="s">
        <v>33</v>
      </c>
      <c r="AC32" s="17" t="s">
        <v>37</v>
      </c>
      <c r="AD32" s="21" t="s">
        <v>75</v>
      </c>
      <c r="AE32" s="19" t="s">
        <v>39</v>
      </c>
      <c r="AF32" s="21" t="s">
        <v>76</v>
      </c>
      <c r="AG32" s="19"/>
      <c r="AH32" s="18" t="s">
        <v>36</v>
      </c>
      <c r="AI32" s="20">
        <v>7</v>
      </c>
    </row>
    <row r="33" spans="1:35" s="14" customFormat="1">
      <c r="A33" s="15" t="str">
        <f>[1]PROF!A36</f>
        <v>I</v>
      </c>
      <c r="B33" s="16">
        <f>[1]PROF!B36</f>
        <v>8</v>
      </c>
      <c r="C33" s="17"/>
      <c r="D33" s="18"/>
      <c r="E33" s="17"/>
      <c r="F33" s="18"/>
      <c r="G33" s="17"/>
      <c r="H33" s="18"/>
      <c r="I33" s="17"/>
      <c r="J33" s="18"/>
      <c r="K33" s="17"/>
      <c r="L33" s="19"/>
      <c r="M33" s="19" t="s">
        <v>51</v>
      </c>
      <c r="N33" s="19" t="s">
        <v>44</v>
      </c>
      <c r="O33" s="19"/>
      <c r="P33" s="18"/>
      <c r="Q33" s="17"/>
      <c r="R33" s="19" t="s">
        <v>38</v>
      </c>
      <c r="S33" s="19" t="s">
        <v>54</v>
      </c>
      <c r="T33" s="19"/>
      <c r="U33" s="19"/>
      <c r="V33" s="18"/>
      <c r="W33" s="17"/>
      <c r="X33" s="21" t="s">
        <v>77</v>
      </c>
      <c r="Y33" s="19" t="s">
        <v>33</v>
      </c>
      <c r="Z33" s="19"/>
      <c r="AA33" s="19"/>
      <c r="AB33" s="18"/>
      <c r="AC33" s="17"/>
      <c r="AD33" s="19"/>
      <c r="AE33" s="19" t="s">
        <v>39</v>
      </c>
      <c r="AF33" s="19"/>
      <c r="AG33" s="19"/>
      <c r="AH33" s="18"/>
      <c r="AI33" s="20">
        <v>8</v>
      </c>
    </row>
    <row r="34" spans="1:35" s="14" customFormat="1">
      <c r="A34" s="15"/>
      <c r="B34" s="16">
        <f>[1]PROF!B37</f>
        <v>9</v>
      </c>
      <c r="C34" s="17"/>
      <c r="D34" s="18"/>
      <c r="E34" s="17"/>
      <c r="F34" s="18"/>
      <c r="G34" s="17"/>
      <c r="H34" s="18"/>
      <c r="I34" s="17"/>
      <c r="J34" s="18"/>
      <c r="K34" s="17"/>
      <c r="L34" s="19"/>
      <c r="M34" s="19"/>
      <c r="N34" s="19"/>
      <c r="O34" s="19"/>
      <c r="P34" s="18"/>
      <c r="Q34" s="17"/>
      <c r="R34" s="19"/>
      <c r="S34" s="19"/>
      <c r="T34" s="19"/>
      <c r="U34" s="19"/>
      <c r="V34" s="18"/>
      <c r="W34" s="17"/>
      <c r="X34" s="19"/>
      <c r="Y34" s="19"/>
      <c r="Z34" s="19"/>
      <c r="AA34" s="19"/>
      <c r="AB34" s="18"/>
      <c r="AC34" s="17"/>
      <c r="AD34" s="19"/>
      <c r="AE34" s="19" t="s">
        <v>39</v>
      </c>
      <c r="AF34" s="19"/>
      <c r="AG34" s="19"/>
      <c r="AH34" s="18"/>
      <c r="AI34" s="20">
        <v>9</v>
      </c>
    </row>
    <row r="35" spans="1:35" s="14" customFormat="1">
      <c r="A35" s="15"/>
      <c r="B35" s="16">
        <f>[1]PROF!B38</f>
        <v>10</v>
      </c>
      <c r="C35" s="17"/>
      <c r="D35" s="18"/>
      <c r="E35" s="17"/>
      <c r="F35" s="18"/>
      <c r="G35" s="17"/>
      <c r="H35" s="18"/>
      <c r="I35" s="17"/>
      <c r="J35" s="18"/>
      <c r="K35" s="17"/>
      <c r="L35" s="19"/>
      <c r="M35" s="19"/>
      <c r="N35" s="19"/>
      <c r="O35" s="19"/>
      <c r="P35" s="18"/>
      <c r="Q35" s="17"/>
      <c r="R35" s="19"/>
      <c r="S35" s="19"/>
      <c r="T35" s="19"/>
      <c r="U35" s="19"/>
      <c r="V35" s="18"/>
      <c r="W35" s="17"/>
      <c r="X35" s="19"/>
      <c r="Y35" s="19"/>
      <c r="Z35" s="19"/>
      <c r="AA35" s="19"/>
      <c r="AB35" s="18"/>
      <c r="AC35" s="17"/>
      <c r="AD35" s="19"/>
      <c r="AE35" s="19"/>
      <c r="AF35" s="19"/>
      <c r="AG35" s="19"/>
      <c r="AH35" s="18"/>
      <c r="AI35" s="20">
        <v>10</v>
      </c>
    </row>
    <row r="36" spans="1:35" s="14" customFormat="1">
      <c r="A36" s="15"/>
      <c r="B36" s="16">
        <f>[1]PROF!B39</f>
        <v>11</v>
      </c>
      <c r="C36" s="17"/>
      <c r="D36" s="18"/>
      <c r="E36" s="17"/>
      <c r="F36" s="18"/>
      <c r="G36" s="17"/>
      <c r="H36" s="18"/>
      <c r="I36" s="17"/>
      <c r="J36" s="18"/>
      <c r="K36" s="17"/>
      <c r="L36" s="19"/>
      <c r="M36" s="19"/>
      <c r="N36" s="19"/>
      <c r="O36" s="19"/>
      <c r="P36" s="18"/>
      <c r="Q36" s="17"/>
      <c r="R36" s="19"/>
      <c r="S36" s="19"/>
      <c r="T36" s="19"/>
      <c r="U36" s="19"/>
      <c r="V36" s="18"/>
      <c r="W36" s="17"/>
      <c r="X36" s="19"/>
      <c r="Y36" s="19"/>
      <c r="Z36" s="19"/>
      <c r="AA36" s="19"/>
      <c r="AB36" s="18"/>
      <c r="AC36" s="17"/>
      <c r="AD36" s="19"/>
      <c r="AE36" s="19"/>
      <c r="AF36" s="19"/>
      <c r="AG36" s="19"/>
      <c r="AH36" s="18"/>
      <c r="AI36" s="20">
        <v>11</v>
      </c>
    </row>
    <row r="37" spans="1:35" s="14" customFormat="1" ht="13.8" thickBot="1">
      <c r="A37" s="24"/>
      <c r="B37" s="25">
        <f>[1]PROF!B40</f>
        <v>12</v>
      </c>
      <c r="C37" s="26"/>
      <c r="D37" s="27"/>
      <c r="E37" s="26"/>
      <c r="F37" s="27"/>
      <c r="G37" s="26"/>
      <c r="H37" s="27"/>
      <c r="I37" s="26"/>
      <c r="J37" s="27"/>
      <c r="K37" s="26"/>
      <c r="L37" s="28"/>
      <c r="M37" s="28"/>
      <c r="N37" s="28"/>
      <c r="O37" s="28"/>
      <c r="P37" s="27"/>
      <c r="Q37" s="26"/>
      <c r="R37" s="28"/>
      <c r="S37" s="28"/>
      <c r="T37" s="28"/>
      <c r="U37" s="28"/>
      <c r="V37" s="27"/>
      <c r="W37" s="26"/>
      <c r="X37" s="28"/>
      <c r="Y37" s="28"/>
      <c r="Z37" s="28"/>
      <c r="AA37" s="28"/>
      <c r="AB37" s="27"/>
      <c r="AC37" s="26"/>
      <c r="AD37" s="28"/>
      <c r="AE37" s="28"/>
      <c r="AF37" s="28"/>
      <c r="AG37" s="28"/>
      <c r="AH37" s="27"/>
      <c r="AI37" s="20">
        <v>12</v>
      </c>
    </row>
    <row r="38" spans="1:35" s="14" customFormat="1">
      <c r="A38" s="8" t="str">
        <f>[1]PROF!A41</f>
        <v>J</v>
      </c>
      <c r="B38" s="9">
        <f>[1]PROF!B41</f>
        <v>1</v>
      </c>
      <c r="C38" s="29" t="s">
        <v>34</v>
      </c>
      <c r="D38" s="30" t="s">
        <v>32</v>
      </c>
      <c r="E38" s="29" t="s">
        <v>34</v>
      </c>
      <c r="F38" s="30"/>
      <c r="G38" s="29" t="s">
        <v>32</v>
      </c>
      <c r="H38" s="30" t="s">
        <v>34</v>
      </c>
      <c r="I38" s="29" t="s">
        <v>37</v>
      </c>
      <c r="J38" s="30" t="s">
        <v>37</v>
      </c>
      <c r="K38" s="29" t="s">
        <v>45</v>
      </c>
      <c r="L38" s="31" t="s">
        <v>46</v>
      </c>
      <c r="M38" s="31" t="s">
        <v>37</v>
      </c>
      <c r="N38" s="31" t="s">
        <v>41</v>
      </c>
      <c r="O38" s="31" t="s">
        <v>32</v>
      </c>
      <c r="P38" s="30" t="s">
        <v>33</v>
      </c>
      <c r="Q38" s="29" t="s">
        <v>47</v>
      </c>
      <c r="R38" s="31" t="s">
        <v>32</v>
      </c>
      <c r="S38" s="31" t="s">
        <v>33</v>
      </c>
      <c r="T38" s="31" t="s">
        <v>40</v>
      </c>
      <c r="U38" s="31" t="s">
        <v>53</v>
      </c>
      <c r="V38" s="30" t="s">
        <v>37</v>
      </c>
      <c r="W38" s="29" t="s">
        <v>47</v>
      </c>
      <c r="X38" s="31" t="s">
        <v>33</v>
      </c>
      <c r="Y38" s="31" t="s">
        <v>39</v>
      </c>
      <c r="Z38" s="31" t="s">
        <v>33</v>
      </c>
      <c r="AA38" s="31" t="s">
        <v>41</v>
      </c>
      <c r="AB38" s="30" t="s">
        <v>56</v>
      </c>
      <c r="AC38" s="29" t="s">
        <v>37</v>
      </c>
      <c r="AD38" s="31" t="s">
        <v>40</v>
      </c>
      <c r="AE38" s="31" t="s">
        <v>35</v>
      </c>
      <c r="AF38" s="31" t="s">
        <v>35</v>
      </c>
      <c r="AG38" s="31" t="s">
        <v>32</v>
      </c>
      <c r="AH38" s="35" t="s">
        <v>69</v>
      </c>
      <c r="AI38" s="13">
        <v>1</v>
      </c>
    </row>
    <row r="39" spans="1:35" s="14" customFormat="1">
      <c r="A39" s="15" t="str">
        <f>[1]PROF!A42</f>
        <v>O</v>
      </c>
      <c r="B39" s="16">
        <f>[1]PROF!B42</f>
        <v>2</v>
      </c>
      <c r="C39" s="17" t="s">
        <v>32</v>
      </c>
      <c r="D39" s="18" t="s">
        <v>37</v>
      </c>
      <c r="E39" s="17" t="s">
        <v>32</v>
      </c>
      <c r="F39" s="18"/>
      <c r="G39" s="17" t="s">
        <v>34</v>
      </c>
      <c r="H39" s="18" t="s">
        <v>33</v>
      </c>
      <c r="I39" s="17" t="s">
        <v>35</v>
      </c>
      <c r="J39" s="18" t="s">
        <v>35</v>
      </c>
      <c r="K39" s="17" t="s">
        <v>32</v>
      </c>
      <c r="L39" s="19" t="s">
        <v>47</v>
      </c>
      <c r="M39" s="19" t="s">
        <v>41</v>
      </c>
      <c r="N39" s="19" t="s">
        <v>33</v>
      </c>
      <c r="O39" s="19" t="s">
        <v>53</v>
      </c>
      <c r="P39" s="18" t="s">
        <v>56</v>
      </c>
      <c r="Q39" s="17" t="s">
        <v>58</v>
      </c>
      <c r="R39" s="19" t="s">
        <v>49</v>
      </c>
      <c r="S39" s="19" t="s">
        <v>37</v>
      </c>
      <c r="T39" s="19" t="s">
        <v>58</v>
      </c>
      <c r="U39" s="19" t="s">
        <v>58</v>
      </c>
      <c r="V39" s="18" t="s">
        <v>58</v>
      </c>
      <c r="W39" s="17" t="s">
        <v>37</v>
      </c>
      <c r="X39" s="21" t="s">
        <v>64</v>
      </c>
      <c r="Y39" s="19" t="s">
        <v>39</v>
      </c>
      <c r="Z39" s="19" t="s">
        <v>37</v>
      </c>
      <c r="AA39" s="19" t="s">
        <v>40</v>
      </c>
      <c r="AB39" s="18" t="s">
        <v>40</v>
      </c>
      <c r="AC39" s="17" t="s">
        <v>32</v>
      </c>
      <c r="AD39" s="19" t="s">
        <v>37</v>
      </c>
      <c r="AE39" s="19" t="s">
        <v>46</v>
      </c>
      <c r="AF39" s="19" t="s">
        <v>33</v>
      </c>
      <c r="AG39" s="19" t="s">
        <v>41</v>
      </c>
      <c r="AH39" s="18" t="s">
        <v>43</v>
      </c>
      <c r="AI39" s="20">
        <v>2</v>
      </c>
    </row>
    <row r="40" spans="1:35" s="14" customFormat="1">
      <c r="A40" s="15" t="str">
        <f>[1]PROF!A43</f>
        <v>I</v>
      </c>
      <c r="B40" s="16">
        <f>[1]PROF!B43</f>
        <v>3</v>
      </c>
      <c r="C40" s="17" t="s">
        <v>40</v>
      </c>
      <c r="D40" s="18" t="s">
        <v>33</v>
      </c>
      <c r="E40" s="17" t="s">
        <v>35</v>
      </c>
      <c r="F40" s="18"/>
      <c r="G40" s="17" t="s">
        <v>43</v>
      </c>
      <c r="H40" s="18" t="s">
        <v>37</v>
      </c>
      <c r="I40" s="17" t="s">
        <v>32</v>
      </c>
      <c r="J40" s="18" t="s">
        <v>34</v>
      </c>
      <c r="K40" s="17" t="s">
        <v>33</v>
      </c>
      <c r="L40" s="19" t="s">
        <v>32</v>
      </c>
      <c r="M40" s="19" t="s">
        <v>33</v>
      </c>
      <c r="N40" s="19" t="s">
        <v>48</v>
      </c>
      <c r="O40" s="19" t="s">
        <v>48</v>
      </c>
      <c r="P40" s="18" t="s">
        <v>40</v>
      </c>
      <c r="Q40" s="17" t="s">
        <v>37</v>
      </c>
      <c r="R40" s="19" t="s">
        <v>49</v>
      </c>
      <c r="S40" s="19" t="s">
        <v>41</v>
      </c>
      <c r="T40" s="19" t="s">
        <v>53</v>
      </c>
      <c r="U40" s="19" t="s">
        <v>33</v>
      </c>
      <c r="V40" s="18" t="s">
        <v>33</v>
      </c>
      <c r="W40" s="17" t="s">
        <v>46</v>
      </c>
      <c r="X40" s="19" t="s">
        <v>37</v>
      </c>
      <c r="Y40" s="19" t="s">
        <v>39</v>
      </c>
      <c r="Z40" s="19" t="s">
        <v>34</v>
      </c>
      <c r="AA40" s="19" t="s">
        <v>34</v>
      </c>
      <c r="AB40" s="18" t="s">
        <v>33</v>
      </c>
      <c r="AC40" s="17" t="s">
        <v>43</v>
      </c>
      <c r="AD40" s="19" t="s">
        <v>32</v>
      </c>
      <c r="AE40" s="19" t="s">
        <v>58</v>
      </c>
      <c r="AF40" s="19" t="s">
        <v>58</v>
      </c>
      <c r="AG40" s="19" t="s">
        <v>44</v>
      </c>
      <c r="AH40" s="18" t="s">
        <v>41</v>
      </c>
      <c r="AI40" s="20">
        <v>3</v>
      </c>
    </row>
    <row r="41" spans="1:35" s="14" customFormat="1">
      <c r="A41" s="15"/>
      <c r="B41" s="16">
        <f>[1]PROF!B44</f>
        <v>4</v>
      </c>
      <c r="C41" s="17" t="s">
        <v>37</v>
      </c>
      <c r="D41" s="18" t="s">
        <v>43</v>
      </c>
      <c r="E41" s="17" t="s">
        <v>41</v>
      </c>
      <c r="F41" s="18"/>
      <c r="G41" s="17" t="s">
        <v>37</v>
      </c>
      <c r="H41" s="18" t="s">
        <v>43</v>
      </c>
      <c r="I41" s="17" t="s">
        <v>33</v>
      </c>
      <c r="J41" s="18" t="s">
        <v>41</v>
      </c>
      <c r="K41" s="17" t="s">
        <v>58</v>
      </c>
      <c r="L41" s="19" t="s">
        <v>41</v>
      </c>
      <c r="M41" s="19" t="s">
        <v>53</v>
      </c>
      <c r="N41" s="19" t="s">
        <v>58</v>
      </c>
      <c r="O41" s="19" t="s">
        <v>58</v>
      </c>
      <c r="P41" s="18" t="s">
        <v>37</v>
      </c>
      <c r="Q41" s="17" t="s">
        <v>33</v>
      </c>
      <c r="R41" s="19" t="s">
        <v>49</v>
      </c>
      <c r="S41" s="19" t="s">
        <v>48</v>
      </c>
      <c r="T41" s="19" t="s">
        <v>33</v>
      </c>
      <c r="U41" s="19" t="s">
        <v>34</v>
      </c>
      <c r="V41" s="18" t="s">
        <v>48</v>
      </c>
      <c r="W41" s="17" t="s">
        <v>34</v>
      </c>
      <c r="X41" s="19" t="s">
        <v>34</v>
      </c>
      <c r="Y41" s="19" t="s">
        <v>33</v>
      </c>
      <c r="Z41" s="19" t="s">
        <v>46</v>
      </c>
      <c r="AA41" s="19" t="s">
        <v>56</v>
      </c>
      <c r="AB41" s="18" t="s">
        <v>32</v>
      </c>
      <c r="AC41" s="17" t="s">
        <v>44</v>
      </c>
      <c r="AD41" s="19" t="s">
        <v>47</v>
      </c>
      <c r="AE41" s="19" t="s">
        <v>37</v>
      </c>
      <c r="AF41" s="19" t="s">
        <v>32</v>
      </c>
      <c r="AG41" s="19" t="s">
        <v>37</v>
      </c>
      <c r="AH41" s="18" t="s">
        <v>32</v>
      </c>
      <c r="AI41" s="20">
        <v>4</v>
      </c>
    </row>
    <row r="42" spans="1:35" s="14" customFormat="1">
      <c r="A42" s="15"/>
      <c r="B42" s="16">
        <f>[1]PROF!B45</f>
        <v>5</v>
      </c>
      <c r="C42" s="17" t="s">
        <v>43</v>
      </c>
      <c r="D42" s="18" t="s">
        <v>33</v>
      </c>
      <c r="E42" s="17" t="s">
        <v>37</v>
      </c>
      <c r="F42" s="18"/>
      <c r="G42" s="17" t="s">
        <v>33</v>
      </c>
      <c r="H42" s="18" t="s">
        <v>56</v>
      </c>
      <c r="I42" s="17" t="s">
        <v>41</v>
      </c>
      <c r="J42" s="18" t="s">
        <v>33</v>
      </c>
      <c r="K42" s="17" t="s">
        <v>40</v>
      </c>
      <c r="L42" s="19" t="s">
        <v>43</v>
      </c>
      <c r="M42" s="19" t="s">
        <v>56</v>
      </c>
      <c r="N42" s="19" t="s">
        <v>37</v>
      </c>
      <c r="O42" s="19" t="s">
        <v>41</v>
      </c>
      <c r="P42" s="18" t="s">
        <v>32</v>
      </c>
      <c r="Q42" s="17" t="s">
        <v>48</v>
      </c>
      <c r="R42" s="19" t="s">
        <v>38</v>
      </c>
      <c r="S42" s="19" t="s">
        <v>46</v>
      </c>
      <c r="T42" s="19" t="s">
        <v>41</v>
      </c>
      <c r="U42" s="19" t="s">
        <v>32</v>
      </c>
      <c r="V42" s="18" t="s">
        <v>41</v>
      </c>
      <c r="W42" s="17" t="s">
        <v>42</v>
      </c>
      <c r="X42" s="19" t="s">
        <v>32</v>
      </c>
      <c r="Y42" s="19" t="s">
        <v>37</v>
      </c>
      <c r="Z42" s="19" t="s">
        <v>40</v>
      </c>
      <c r="AA42" s="19" t="s">
        <v>32</v>
      </c>
      <c r="AB42" s="18" t="s">
        <v>47</v>
      </c>
      <c r="AC42" s="17" t="s">
        <v>58</v>
      </c>
      <c r="AD42" s="19" t="s">
        <v>43</v>
      </c>
      <c r="AE42" s="19" t="s">
        <v>33</v>
      </c>
      <c r="AF42" s="19" t="s">
        <v>53</v>
      </c>
      <c r="AG42" s="19" t="s">
        <v>58</v>
      </c>
      <c r="AH42" s="18" t="s">
        <v>58</v>
      </c>
      <c r="AI42" s="20">
        <v>5</v>
      </c>
    </row>
    <row r="43" spans="1:35" s="14" customFormat="1">
      <c r="A43" s="15"/>
      <c r="B43" s="16">
        <f>[1]PROF!B46</f>
        <v>6</v>
      </c>
      <c r="C43" s="17" t="s">
        <v>33</v>
      </c>
      <c r="D43" s="18" t="s">
        <v>34</v>
      </c>
      <c r="E43" s="17" t="s">
        <v>44</v>
      </c>
      <c r="F43" s="18"/>
      <c r="G43" s="17" t="s">
        <v>56</v>
      </c>
      <c r="H43" s="18" t="s">
        <v>40</v>
      </c>
      <c r="I43" s="17" t="s">
        <v>56</v>
      </c>
      <c r="J43" s="18" t="s">
        <v>43</v>
      </c>
      <c r="K43" s="17" t="s">
        <v>41</v>
      </c>
      <c r="L43" s="19" t="s">
        <v>37</v>
      </c>
      <c r="M43" s="19" t="s">
        <v>44</v>
      </c>
      <c r="N43" s="19" t="s">
        <v>32</v>
      </c>
      <c r="O43" s="19" t="s">
        <v>37</v>
      </c>
      <c r="P43" s="18" t="s">
        <v>41</v>
      </c>
      <c r="Q43" s="17" t="s">
        <v>32</v>
      </c>
      <c r="R43" s="19" t="s">
        <v>45</v>
      </c>
      <c r="S43" s="19" t="s">
        <v>32</v>
      </c>
      <c r="T43" s="19" t="s">
        <v>42</v>
      </c>
      <c r="U43" s="19" t="s">
        <v>40</v>
      </c>
      <c r="V43" s="18" t="s">
        <v>33</v>
      </c>
      <c r="W43" s="17" t="s">
        <v>58</v>
      </c>
      <c r="X43" s="19" t="s">
        <v>43</v>
      </c>
      <c r="Y43" s="19" t="s">
        <v>53</v>
      </c>
      <c r="Z43" s="19" t="s">
        <v>41</v>
      </c>
      <c r="AA43" s="19" t="s">
        <v>58</v>
      </c>
      <c r="AB43" s="18" t="s">
        <v>58</v>
      </c>
      <c r="AC43" s="17" t="s">
        <v>47</v>
      </c>
      <c r="AD43" s="21" t="s">
        <v>63</v>
      </c>
      <c r="AE43" s="19" t="s">
        <v>34</v>
      </c>
      <c r="AF43" s="19" t="s">
        <v>42</v>
      </c>
      <c r="AG43" s="19" t="s">
        <v>46</v>
      </c>
      <c r="AH43" s="18" t="s">
        <v>33</v>
      </c>
      <c r="AI43" s="20">
        <v>6</v>
      </c>
    </row>
    <row r="44" spans="1:35" s="14" customFormat="1">
      <c r="A44" s="15"/>
      <c r="B44" s="16">
        <f>[1]PROF!B47</f>
        <v>7</v>
      </c>
      <c r="C44" s="17"/>
      <c r="D44" s="18"/>
      <c r="E44" s="17" t="s">
        <v>33</v>
      </c>
      <c r="F44" s="18"/>
      <c r="G44" s="17" t="s">
        <v>44</v>
      </c>
      <c r="H44" s="18" t="s">
        <v>43</v>
      </c>
      <c r="I44" s="17" t="s">
        <v>34</v>
      </c>
      <c r="J44" s="18" t="s">
        <v>32</v>
      </c>
      <c r="K44" s="17" t="s">
        <v>43</v>
      </c>
      <c r="L44" s="19" t="s">
        <v>34</v>
      </c>
      <c r="M44" s="19" t="s">
        <v>54</v>
      </c>
      <c r="N44" s="19" t="s">
        <v>47</v>
      </c>
      <c r="O44" s="19" t="s">
        <v>40</v>
      </c>
      <c r="P44" s="18" t="s">
        <v>42</v>
      </c>
      <c r="Q44" s="17"/>
      <c r="R44" s="19" t="s">
        <v>37</v>
      </c>
      <c r="S44" s="19" t="s">
        <v>41</v>
      </c>
      <c r="T44" s="19"/>
      <c r="U44" s="19" t="s">
        <v>56</v>
      </c>
      <c r="V44" s="18" t="s">
        <v>32</v>
      </c>
      <c r="W44" s="17" t="s">
        <v>33</v>
      </c>
      <c r="X44" s="19" t="s">
        <v>42</v>
      </c>
      <c r="Y44" s="19" t="s">
        <v>39</v>
      </c>
      <c r="Z44" s="19" t="s">
        <v>44</v>
      </c>
      <c r="AA44" s="19" t="s">
        <v>43</v>
      </c>
      <c r="AB44" s="18" t="s">
        <v>33</v>
      </c>
      <c r="AC44" s="17" t="s">
        <v>41</v>
      </c>
      <c r="AD44" s="21" t="s">
        <v>78</v>
      </c>
      <c r="AE44" s="19" t="s">
        <v>56</v>
      </c>
      <c r="AF44" s="19" t="s">
        <v>41</v>
      </c>
      <c r="AG44" s="23" t="s">
        <v>62</v>
      </c>
      <c r="AH44" s="18" t="s">
        <v>37</v>
      </c>
      <c r="AI44" s="20">
        <v>7</v>
      </c>
    </row>
    <row r="45" spans="1:35" s="14" customFormat="1">
      <c r="A45" s="15"/>
      <c r="B45" s="16">
        <f>[1]PROF!B48</f>
        <v>8</v>
      </c>
      <c r="C45" s="17"/>
      <c r="D45" s="18"/>
      <c r="E45" s="17"/>
      <c r="F45" s="18"/>
      <c r="G45" s="17"/>
      <c r="H45" s="18"/>
      <c r="I45" s="17"/>
      <c r="J45" s="18"/>
      <c r="K45" s="17"/>
      <c r="L45" s="19"/>
      <c r="M45" s="19" t="s">
        <v>47</v>
      </c>
      <c r="N45" s="19"/>
      <c r="O45" s="19" t="s">
        <v>56</v>
      </c>
      <c r="P45" s="18"/>
      <c r="Q45" s="17"/>
      <c r="R45" s="19"/>
      <c r="S45" s="19"/>
      <c r="T45" s="19"/>
      <c r="U45" s="19"/>
      <c r="V45" s="18"/>
      <c r="W45" s="17"/>
      <c r="X45" s="19"/>
      <c r="Y45" s="19" t="s">
        <v>39</v>
      </c>
      <c r="Z45" s="19"/>
      <c r="AA45" s="19"/>
      <c r="AB45" s="18"/>
      <c r="AC45" s="17"/>
      <c r="AD45" s="19" t="s">
        <v>45</v>
      </c>
      <c r="AE45" s="19" t="s">
        <v>33</v>
      </c>
      <c r="AF45" s="19"/>
      <c r="AG45" s="19"/>
      <c r="AH45" s="36" t="s">
        <v>62</v>
      </c>
      <c r="AI45" s="20">
        <v>8</v>
      </c>
    </row>
    <row r="46" spans="1:35" s="14" customFormat="1">
      <c r="A46" s="15"/>
      <c r="B46" s="16">
        <f>[1]PROF!B49</f>
        <v>9</v>
      </c>
      <c r="C46" s="17"/>
      <c r="D46" s="18"/>
      <c r="E46" s="17"/>
      <c r="F46" s="18"/>
      <c r="G46" s="17"/>
      <c r="H46" s="18"/>
      <c r="I46" s="17"/>
      <c r="J46" s="18"/>
      <c r="K46" s="17"/>
      <c r="L46" s="19"/>
      <c r="M46" s="19"/>
      <c r="N46" s="19"/>
      <c r="O46" s="19"/>
      <c r="P46" s="18"/>
      <c r="Q46" s="17"/>
      <c r="R46" s="19"/>
      <c r="S46" s="19"/>
      <c r="T46" s="19"/>
      <c r="U46" s="19"/>
      <c r="V46" s="18"/>
      <c r="W46" s="17"/>
      <c r="X46" s="19"/>
      <c r="Y46" s="19" t="s">
        <v>39</v>
      </c>
      <c r="Z46" s="19"/>
      <c r="AA46" s="19"/>
      <c r="AB46" s="18"/>
      <c r="AC46" s="17"/>
      <c r="AD46" s="19"/>
      <c r="AE46" s="19"/>
      <c r="AF46" s="19"/>
      <c r="AG46" s="19"/>
      <c r="AH46" s="18"/>
      <c r="AI46" s="20">
        <v>9</v>
      </c>
    </row>
    <row r="47" spans="1:35" s="14" customFormat="1">
      <c r="A47" s="15"/>
      <c r="B47" s="16">
        <f>[1]PROF!B50</f>
        <v>10</v>
      </c>
      <c r="C47" s="17"/>
      <c r="D47" s="18"/>
      <c r="E47" s="17"/>
      <c r="F47" s="18"/>
      <c r="G47" s="17"/>
      <c r="H47" s="18"/>
      <c r="I47" s="17"/>
      <c r="J47" s="18"/>
      <c r="K47" s="17"/>
      <c r="L47" s="19"/>
      <c r="M47" s="19"/>
      <c r="N47" s="19"/>
      <c r="O47" s="19"/>
      <c r="P47" s="18"/>
      <c r="Q47" s="17"/>
      <c r="R47" s="19"/>
      <c r="S47" s="19"/>
      <c r="T47" s="19"/>
      <c r="U47" s="19"/>
      <c r="V47" s="18"/>
      <c r="W47" s="17"/>
      <c r="X47" s="19"/>
      <c r="Y47" s="19"/>
      <c r="Z47" s="19"/>
      <c r="AA47" s="19"/>
      <c r="AB47" s="18"/>
      <c r="AC47" s="17"/>
      <c r="AD47" s="19"/>
      <c r="AE47" s="19"/>
      <c r="AF47" s="19"/>
      <c r="AG47" s="19"/>
      <c r="AH47" s="18"/>
      <c r="AI47" s="20">
        <v>10</v>
      </c>
    </row>
    <row r="48" spans="1:35" s="14" customFormat="1">
      <c r="A48" s="15"/>
      <c r="B48" s="16">
        <f>[1]PROF!B51</f>
        <v>11</v>
      </c>
      <c r="C48" s="17"/>
      <c r="D48" s="18"/>
      <c r="E48" s="17"/>
      <c r="F48" s="18"/>
      <c r="G48" s="17"/>
      <c r="H48" s="18"/>
      <c r="I48" s="17"/>
      <c r="J48" s="18"/>
      <c r="K48" s="17"/>
      <c r="L48" s="19"/>
      <c r="M48" s="19"/>
      <c r="N48" s="19"/>
      <c r="O48" s="19"/>
      <c r="P48" s="18"/>
      <c r="Q48" s="17"/>
      <c r="R48" s="19"/>
      <c r="S48" s="19"/>
      <c r="T48" s="19"/>
      <c r="U48" s="19"/>
      <c r="V48" s="18"/>
      <c r="W48" s="17"/>
      <c r="X48" s="19"/>
      <c r="Y48" s="19"/>
      <c r="Z48" s="19"/>
      <c r="AA48" s="19"/>
      <c r="AB48" s="18"/>
      <c r="AC48" s="17"/>
      <c r="AD48" s="19"/>
      <c r="AE48" s="19"/>
      <c r="AF48" s="19"/>
      <c r="AG48" s="19"/>
      <c r="AH48" s="18"/>
      <c r="AI48" s="20">
        <v>11</v>
      </c>
    </row>
    <row r="49" spans="1:35" s="14" customFormat="1" ht="13.8" thickBot="1">
      <c r="A49" s="24"/>
      <c r="B49" s="25">
        <f>[1]PROF!B52</f>
        <v>12</v>
      </c>
      <c r="C49" s="26"/>
      <c r="D49" s="27"/>
      <c r="E49" s="26"/>
      <c r="F49" s="27"/>
      <c r="G49" s="26"/>
      <c r="H49" s="27"/>
      <c r="I49" s="26"/>
      <c r="J49" s="27"/>
      <c r="K49" s="26"/>
      <c r="L49" s="28"/>
      <c r="M49" s="28"/>
      <c r="N49" s="28"/>
      <c r="O49" s="28"/>
      <c r="P49" s="27"/>
      <c r="Q49" s="26"/>
      <c r="R49" s="28"/>
      <c r="S49" s="28"/>
      <c r="T49" s="28"/>
      <c r="U49" s="28"/>
      <c r="V49" s="27"/>
      <c r="W49" s="26"/>
      <c r="X49" s="28"/>
      <c r="Y49" s="28"/>
      <c r="Z49" s="28"/>
      <c r="AA49" s="28"/>
      <c r="AB49" s="27"/>
      <c r="AC49" s="26"/>
      <c r="AD49" s="28"/>
      <c r="AE49" s="28"/>
      <c r="AF49" s="28"/>
      <c r="AG49" s="28"/>
      <c r="AH49" s="27"/>
      <c r="AI49" s="20">
        <v>12</v>
      </c>
    </row>
    <row r="50" spans="1:35" s="14" customFormat="1">
      <c r="A50" s="8" t="str">
        <f>[1]PROF!A53</f>
        <v>V</v>
      </c>
      <c r="B50" s="9">
        <f>[1]PROF!B53</f>
        <v>1</v>
      </c>
      <c r="C50" s="29" t="s">
        <v>32</v>
      </c>
      <c r="D50" s="30" t="s">
        <v>45</v>
      </c>
      <c r="E50" s="29" t="s">
        <v>46</v>
      </c>
      <c r="F50" s="30"/>
      <c r="G50" s="29" t="s">
        <v>40</v>
      </c>
      <c r="H50" s="30" t="s">
        <v>34</v>
      </c>
      <c r="I50" s="37" t="s">
        <v>37</v>
      </c>
      <c r="J50" s="38" t="s">
        <v>33</v>
      </c>
      <c r="K50" s="29" t="s">
        <v>42</v>
      </c>
      <c r="L50" s="32" t="s">
        <v>79</v>
      </c>
      <c r="M50" s="31" t="s">
        <v>53</v>
      </c>
      <c r="N50" s="31" t="s">
        <v>33</v>
      </c>
      <c r="O50" s="31" t="s">
        <v>32</v>
      </c>
      <c r="P50" s="30" t="s">
        <v>32</v>
      </c>
      <c r="Q50" s="29" t="s">
        <v>43</v>
      </c>
      <c r="R50" s="31" t="s">
        <v>33</v>
      </c>
      <c r="S50" s="31" t="s">
        <v>40</v>
      </c>
      <c r="T50" s="31" t="s">
        <v>40</v>
      </c>
      <c r="U50" s="31" t="s">
        <v>34</v>
      </c>
      <c r="V50" s="30" t="s">
        <v>44</v>
      </c>
      <c r="W50" s="29" t="s">
        <v>34</v>
      </c>
      <c r="X50" s="31" t="s">
        <v>34</v>
      </c>
      <c r="Y50" s="31" t="s">
        <v>32</v>
      </c>
      <c r="Z50" s="31" t="s">
        <v>56</v>
      </c>
      <c r="AA50" s="31" t="s">
        <v>47</v>
      </c>
      <c r="AB50" s="30" t="s">
        <v>33</v>
      </c>
      <c r="AC50" s="29" t="s">
        <v>37</v>
      </c>
      <c r="AD50" s="31" t="s">
        <v>44</v>
      </c>
      <c r="AE50" s="31"/>
      <c r="AF50" s="31" t="s">
        <v>37</v>
      </c>
      <c r="AG50" s="31" t="s">
        <v>56</v>
      </c>
      <c r="AH50" s="30" t="s">
        <v>34</v>
      </c>
      <c r="AI50" s="13">
        <v>1</v>
      </c>
    </row>
    <row r="51" spans="1:35" s="14" customFormat="1">
      <c r="A51" s="15" t="str">
        <f>[1]PROF!A54</f>
        <v>I</v>
      </c>
      <c r="B51" s="16">
        <f>[1]PROF!B54</f>
        <v>2</v>
      </c>
      <c r="C51" s="17" t="s">
        <v>37</v>
      </c>
      <c r="D51" s="18" t="s">
        <v>34</v>
      </c>
      <c r="E51" s="17" t="s">
        <v>33</v>
      </c>
      <c r="F51" s="18"/>
      <c r="G51" s="17" t="s">
        <v>34</v>
      </c>
      <c r="H51" s="18" t="s">
        <v>44</v>
      </c>
      <c r="I51" s="39" t="s">
        <v>45</v>
      </c>
      <c r="J51" s="40" t="s">
        <v>34</v>
      </c>
      <c r="K51" s="17" t="s">
        <v>32</v>
      </c>
      <c r="L51" s="19" t="s">
        <v>32</v>
      </c>
      <c r="M51" s="19" t="s">
        <v>40</v>
      </c>
      <c r="N51" s="19" t="s">
        <v>56</v>
      </c>
      <c r="O51" s="19" t="s">
        <v>53</v>
      </c>
      <c r="P51" s="18" t="s">
        <v>54</v>
      </c>
      <c r="Q51" s="17" t="s">
        <v>32</v>
      </c>
      <c r="R51" s="19" t="s">
        <v>35</v>
      </c>
      <c r="S51" s="19" t="s">
        <v>43</v>
      </c>
      <c r="T51" s="19" t="s">
        <v>35</v>
      </c>
      <c r="U51" s="19" t="s">
        <v>32</v>
      </c>
      <c r="V51" s="18" t="s">
        <v>35</v>
      </c>
      <c r="W51" s="17" t="s">
        <v>47</v>
      </c>
      <c r="X51" s="21" t="s">
        <v>79</v>
      </c>
      <c r="Y51" s="19" t="s">
        <v>33</v>
      </c>
      <c r="Z51" s="19" t="s">
        <v>46</v>
      </c>
      <c r="AA51" s="19" t="s">
        <v>37</v>
      </c>
      <c r="AB51" s="18" t="s">
        <v>32</v>
      </c>
      <c r="AC51" s="17" t="s">
        <v>32</v>
      </c>
      <c r="AD51" s="19" t="s">
        <v>37</v>
      </c>
      <c r="AE51" s="19" t="s">
        <v>33</v>
      </c>
      <c r="AF51" s="19" t="s">
        <v>44</v>
      </c>
      <c r="AG51" s="19" t="s">
        <v>37</v>
      </c>
      <c r="AH51" s="18" t="s">
        <v>40</v>
      </c>
      <c r="AI51" s="20">
        <v>2</v>
      </c>
    </row>
    <row r="52" spans="1:35" s="14" customFormat="1">
      <c r="A52" s="15" t="str">
        <f>[1]PROF!A55</f>
        <v>N</v>
      </c>
      <c r="B52" s="16">
        <f>[1]PROF!B55</f>
        <v>3</v>
      </c>
      <c r="C52" s="17" t="s">
        <v>50</v>
      </c>
      <c r="D52" s="18" t="s">
        <v>33</v>
      </c>
      <c r="E52" s="17" t="s">
        <v>43</v>
      </c>
      <c r="F52" s="18"/>
      <c r="G52" s="17" t="s">
        <v>33</v>
      </c>
      <c r="H52" s="18" t="s">
        <v>32</v>
      </c>
      <c r="I52" s="39" t="s">
        <v>32</v>
      </c>
      <c r="J52" s="40" t="s">
        <v>32</v>
      </c>
      <c r="K52" s="17" t="s">
        <v>47</v>
      </c>
      <c r="L52" s="19" t="s">
        <v>42</v>
      </c>
      <c r="M52" s="19" t="s">
        <v>37</v>
      </c>
      <c r="N52" s="19" t="s">
        <v>32</v>
      </c>
      <c r="O52" s="19" t="s">
        <v>42</v>
      </c>
      <c r="P52" s="18" t="s">
        <v>33</v>
      </c>
      <c r="Q52" s="17" t="s">
        <v>34</v>
      </c>
      <c r="R52" s="19" t="s">
        <v>37</v>
      </c>
      <c r="S52" s="19" t="s">
        <v>41</v>
      </c>
      <c r="T52" s="19" t="s">
        <v>34</v>
      </c>
      <c r="U52" s="19" t="s">
        <v>56</v>
      </c>
      <c r="V52" s="18" t="s">
        <v>40</v>
      </c>
      <c r="W52" s="17" t="s">
        <v>37</v>
      </c>
      <c r="X52" s="21" t="s">
        <v>80</v>
      </c>
      <c r="Y52" s="19" t="s">
        <v>54</v>
      </c>
      <c r="Z52" s="19" t="s">
        <v>37</v>
      </c>
      <c r="AA52" s="19" t="s">
        <v>33</v>
      </c>
      <c r="AB52" s="18" t="s">
        <v>46</v>
      </c>
      <c r="AC52" s="17" t="s">
        <v>34</v>
      </c>
      <c r="AD52" s="19" t="s">
        <v>34</v>
      </c>
      <c r="AE52" s="19" t="s">
        <v>44</v>
      </c>
      <c r="AF52" s="19" t="s">
        <v>34</v>
      </c>
      <c r="AG52" s="19" t="s">
        <v>34</v>
      </c>
      <c r="AH52" s="18" t="s">
        <v>32</v>
      </c>
      <c r="AI52" s="20">
        <v>3</v>
      </c>
    </row>
    <row r="53" spans="1:35" s="14" customFormat="1">
      <c r="A53" s="15" t="str">
        <f>[1]PROF!A56</f>
        <v>E</v>
      </c>
      <c r="B53" s="16">
        <f>[1]PROF!B56</f>
        <v>4</v>
      </c>
      <c r="C53" s="17" t="s">
        <v>33</v>
      </c>
      <c r="D53" s="18" t="s">
        <v>32</v>
      </c>
      <c r="E53" s="17" t="s">
        <v>32</v>
      </c>
      <c r="F53" s="18"/>
      <c r="G53" s="17" t="s">
        <v>37</v>
      </c>
      <c r="H53" s="18" t="s">
        <v>56</v>
      </c>
      <c r="I53" s="39" t="s">
        <v>42</v>
      </c>
      <c r="J53" s="40" t="s">
        <v>50</v>
      </c>
      <c r="K53" s="17" t="s">
        <v>37</v>
      </c>
      <c r="L53" s="19" t="s">
        <v>35</v>
      </c>
      <c r="M53" s="19" t="s">
        <v>35</v>
      </c>
      <c r="N53" s="19" t="s">
        <v>37</v>
      </c>
      <c r="O53" s="19" t="s">
        <v>33</v>
      </c>
      <c r="P53" s="18" t="s">
        <v>35</v>
      </c>
      <c r="Q53" s="17" t="s">
        <v>37</v>
      </c>
      <c r="R53" s="19" t="s">
        <v>32</v>
      </c>
      <c r="S53" s="19" t="s">
        <v>42</v>
      </c>
      <c r="T53" s="19" t="s">
        <v>41</v>
      </c>
      <c r="U53" s="19" t="s">
        <v>33</v>
      </c>
      <c r="V53" s="18" t="s">
        <v>33</v>
      </c>
      <c r="W53" s="17" t="s">
        <v>32</v>
      </c>
      <c r="X53" s="19" t="s">
        <v>40</v>
      </c>
      <c r="Y53" s="19" t="s">
        <v>53</v>
      </c>
      <c r="Z53" s="19" t="s">
        <v>41</v>
      </c>
      <c r="AA53" s="19" t="s">
        <v>41</v>
      </c>
      <c r="AB53" s="18" t="s">
        <v>37</v>
      </c>
      <c r="AC53" s="17" t="s">
        <v>34</v>
      </c>
      <c r="AD53" s="19" t="s">
        <v>34</v>
      </c>
      <c r="AE53" s="19" t="s">
        <v>46</v>
      </c>
      <c r="AF53" s="19" t="s">
        <v>34</v>
      </c>
      <c r="AG53" s="19" t="s">
        <v>34</v>
      </c>
      <c r="AH53" s="18" t="s">
        <v>47</v>
      </c>
      <c r="AI53" s="20">
        <v>4</v>
      </c>
    </row>
    <row r="54" spans="1:35" s="14" customFormat="1">
      <c r="A54" s="15" t="str">
        <f>[1]PROF!A57</f>
        <v>R</v>
      </c>
      <c r="B54" s="16">
        <f>[1]PROF!B57</f>
        <v>5</v>
      </c>
      <c r="C54" s="17" t="s">
        <v>34</v>
      </c>
      <c r="D54" s="18" t="s">
        <v>37</v>
      </c>
      <c r="E54" s="17" t="s">
        <v>40</v>
      </c>
      <c r="F54" s="18"/>
      <c r="G54" s="17" t="s">
        <v>32</v>
      </c>
      <c r="H54" s="18" t="s">
        <v>33</v>
      </c>
      <c r="I54" s="39" t="s">
        <v>43</v>
      </c>
      <c r="J54" s="40" t="s">
        <v>40</v>
      </c>
      <c r="K54" s="17" t="s">
        <v>34</v>
      </c>
      <c r="L54" s="19" t="s">
        <v>46</v>
      </c>
      <c r="M54" s="19" t="s">
        <v>56</v>
      </c>
      <c r="N54" s="19" t="s">
        <v>34</v>
      </c>
      <c r="O54" s="19" t="s">
        <v>34</v>
      </c>
      <c r="P54" s="18" t="s">
        <v>37</v>
      </c>
      <c r="Q54" s="17" t="s">
        <v>37</v>
      </c>
      <c r="R54" s="19" t="s">
        <v>43</v>
      </c>
      <c r="S54" s="19" t="s">
        <v>33</v>
      </c>
      <c r="T54" s="19" t="s">
        <v>32</v>
      </c>
      <c r="U54" s="19" t="s">
        <v>41</v>
      </c>
      <c r="V54" s="18" t="s">
        <v>42</v>
      </c>
      <c r="W54" s="17" t="s">
        <v>35</v>
      </c>
      <c r="X54" s="19" t="s">
        <v>32</v>
      </c>
      <c r="Y54" s="19" t="s">
        <v>35</v>
      </c>
      <c r="Z54" s="19" t="s">
        <v>35</v>
      </c>
      <c r="AA54" s="19" t="s">
        <v>53</v>
      </c>
      <c r="AB54" s="18" t="s">
        <v>33</v>
      </c>
      <c r="AC54" s="17" t="s">
        <v>42</v>
      </c>
      <c r="AD54" s="19" t="s">
        <v>47</v>
      </c>
      <c r="AE54" s="19" t="s">
        <v>32</v>
      </c>
      <c r="AF54" s="19" t="s">
        <v>41</v>
      </c>
      <c r="AG54" s="19" t="s">
        <v>33</v>
      </c>
      <c r="AH54" s="18" t="s">
        <v>56</v>
      </c>
      <c r="AI54" s="20">
        <v>5</v>
      </c>
    </row>
    <row r="55" spans="1:35" s="14" customFormat="1">
      <c r="A55" s="15" t="str">
        <f>[1]PROF!A58</f>
        <v>I</v>
      </c>
      <c r="B55" s="16">
        <f>[1]PROF!B58</f>
        <v>6</v>
      </c>
      <c r="C55" s="17"/>
      <c r="D55" s="18"/>
      <c r="E55" s="17" t="s">
        <v>34</v>
      </c>
      <c r="F55" s="18"/>
      <c r="G55" s="17" t="s">
        <v>41</v>
      </c>
      <c r="H55" s="18" t="s">
        <v>37</v>
      </c>
      <c r="I55" s="39" t="s">
        <v>34</v>
      </c>
      <c r="J55" s="40" t="s">
        <v>44</v>
      </c>
      <c r="K55" s="17" t="s">
        <v>46</v>
      </c>
      <c r="L55" s="19" t="s">
        <v>37</v>
      </c>
      <c r="M55" s="19" t="s">
        <v>32</v>
      </c>
      <c r="N55" s="19" t="s">
        <v>53</v>
      </c>
      <c r="O55" s="19" t="s">
        <v>37</v>
      </c>
      <c r="P55" s="18" t="s">
        <v>41</v>
      </c>
      <c r="Q55" s="17" t="s">
        <v>40</v>
      </c>
      <c r="R55" s="19"/>
      <c r="S55" s="19" t="s">
        <v>41</v>
      </c>
      <c r="T55" s="19" t="s">
        <v>56</v>
      </c>
      <c r="U55" s="19" t="s">
        <v>43</v>
      </c>
      <c r="V55" s="18" t="s">
        <v>32</v>
      </c>
      <c r="W55" s="17" t="s">
        <v>32</v>
      </c>
      <c r="X55" s="19" t="s">
        <v>35</v>
      </c>
      <c r="Y55" s="19" t="s">
        <v>33</v>
      </c>
      <c r="Z55" s="19" t="s">
        <v>33</v>
      </c>
      <c r="AA55" s="23" t="s">
        <v>69</v>
      </c>
      <c r="AB55" s="18" t="s">
        <v>35</v>
      </c>
      <c r="AC55" s="17" t="s">
        <v>32</v>
      </c>
      <c r="AD55" s="19" t="s">
        <v>42</v>
      </c>
      <c r="AE55" s="19" t="s">
        <v>47</v>
      </c>
      <c r="AF55" s="19" t="s">
        <v>33</v>
      </c>
      <c r="AG55" s="19" t="s">
        <v>41</v>
      </c>
      <c r="AH55" s="18" t="s">
        <v>43</v>
      </c>
      <c r="AI55" s="20">
        <v>6</v>
      </c>
    </row>
    <row r="56" spans="1:35" s="14" customFormat="1">
      <c r="A56" s="15"/>
      <c r="B56" s="16">
        <f>[1]PROF!B59</f>
        <v>7</v>
      </c>
      <c r="C56" s="17"/>
      <c r="D56" s="18"/>
      <c r="E56" s="17"/>
      <c r="F56" s="18"/>
      <c r="G56" s="17" t="s">
        <v>47</v>
      </c>
      <c r="H56" s="18" t="s">
        <v>41</v>
      </c>
      <c r="I56" s="39"/>
      <c r="J56" s="40"/>
      <c r="K56" s="17"/>
      <c r="L56" s="19"/>
      <c r="M56" s="19" t="s">
        <v>43</v>
      </c>
      <c r="N56" s="19"/>
      <c r="O56" s="19"/>
      <c r="P56" s="18"/>
      <c r="Q56" s="17"/>
      <c r="R56" s="19"/>
      <c r="S56" s="19"/>
      <c r="T56" s="19"/>
      <c r="U56" s="19"/>
      <c r="V56" s="18"/>
      <c r="W56" s="17"/>
      <c r="X56" s="19"/>
      <c r="Y56" s="19"/>
      <c r="Z56" s="19"/>
      <c r="AA56" s="19"/>
      <c r="AB56" s="18"/>
      <c r="AC56" s="17"/>
      <c r="AD56" s="19"/>
      <c r="AE56" s="19"/>
      <c r="AF56" s="19"/>
      <c r="AG56" s="19" t="s">
        <v>56</v>
      </c>
      <c r="AH56" s="18"/>
      <c r="AI56" s="20">
        <v>7</v>
      </c>
    </row>
    <row r="57" spans="1:35" s="14" customFormat="1">
      <c r="A57" s="15"/>
      <c r="B57" s="16">
        <f>[1]PROF!B60</f>
        <v>8</v>
      </c>
      <c r="C57" s="17"/>
      <c r="D57" s="18"/>
      <c r="E57" s="17"/>
      <c r="F57" s="18"/>
      <c r="G57" s="17"/>
      <c r="H57" s="18"/>
      <c r="I57" s="39"/>
      <c r="J57" s="40"/>
      <c r="K57" s="17"/>
      <c r="L57" s="19"/>
      <c r="M57" s="19"/>
      <c r="N57" s="19"/>
      <c r="O57" s="19"/>
      <c r="P57" s="18"/>
      <c r="Q57" s="17"/>
      <c r="R57" s="19"/>
      <c r="S57" s="19"/>
      <c r="T57" s="19"/>
      <c r="U57" s="19"/>
      <c r="V57" s="18"/>
      <c r="W57" s="17"/>
      <c r="X57" s="19"/>
      <c r="Y57" s="19"/>
      <c r="Z57" s="19"/>
      <c r="AA57" s="19"/>
      <c r="AB57" s="18"/>
      <c r="AC57" s="17"/>
      <c r="AD57" s="19"/>
      <c r="AE57" s="19"/>
      <c r="AF57" s="19"/>
      <c r="AG57" s="19"/>
      <c r="AH57" s="18"/>
      <c r="AI57" s="20">
        <v>8</v>
      </c>
    </row>
    <row r="58" spans="1:35" s="14" customFormat="1">
      <c r="A58" s="15"/>
      <c r="B58" s="16">
        <f>[1]PROF!B61</f>
        <v>9</v>
      </c>
      <c r="C58" s="17"/>
      <c r="D58" s="18"/>
      <c r="E58" s="17"/>
      <c r="F58" s="18"/>
      <c r="G58" s="17"/>
      <c r="H58" s="18"/>
      <c r="I58" s="39"/>
      <c r="J58" s="40"/>
      <c r="K58" s="17"/>
      <c r="L58" s="19"/>
      <c r="M58" s="19"/>
      <c r="N58" s="19"/>
      <c r="O58" s="19"/>
      <c r="P58" s="18"/>
      <c r="Q58" s="17"/>
      <c r="R58" s="19"/>
      <c r="S58" s="19"/>
      <c r="T58" s="19"/>
      <c r="U58" s="19"/>
      <c r="V58" s="18"/>
      <c r="W58" s="17"/>
      <c r="X58" s="19"/>
      <c r="Y58" s="19"/>
      <c r="Z58" s="19"/>
      <c r="AA58" s="19"/>
      <c r="AB58" s="18"/>
      <c r="AC58" s="17"/>
      <c r="AD58" s="19"/>
      <c r="AE58" s="19"/>
      <c r="AF58" s="19"/>
      <c r="AG58" s="19"/>
      <c r="AH58" s="18"/>
      <c r="AI58" s="20">
        <v>9</v>
      </c>
    </row>
    <row r="59" spans="1:35" s="14" customFormat="1">
      <c r="A59" s="15"/>
      <c r="B59" s="16">
        <f>[1]PROF!B62</f>
        <v>10</v>
      </c>
      <c r="C59" s="17"/>
      <c r="D59" s="18"/>
      <c r="E59" s="17"/>
      <c r="F59" s="18"/>
      <c r="G59" s="17"/>
      <c r="H59" s="18"/>
      <c r="I59" s="39"/>
      <c r="J59" s="40"/>
      <c r="K59" s="17"/>
      <c r="L59" s="19"/>
      <c r="M59" s="19"/>
      <c r="N59" s="19"/>
      <c r="O59" s="19"/>
      <c r="P59" s="18"/>
      <c r="Q59" s="17"/>
      <c r="R59" s="19"/>
      <c r="S59" s="19"/>
      <c r="T59" s="19"/>
      <c r="U59" s="19"/>
      <c r="V59" s="18"/>
      <c r="W59" s="17"/>
      <c r="X59" s="19"/>
      <c r="Y59" s="19"/>
      <c r="Z59" s="19"/>
      <c r="AA59" s="19"/>
      <c r="AB59" s="18"/>
      <c r="AC59" s="17"/>
      <c r="AD59" s="19"/>
      <c r="AE59" s="19"/>
      <c r="AF59" s="19"/>
      <c r="AG59" s="19"/>
      <c r="AH59" s="18"/>
      <c r="AI59" s="20">
        <v>10</v>
      </c>
    </row>
    <row r="60" spans="1:35" s="14" customFormat="1">
      <c r="A60" s="15"/>
      <c r="B60" s="16">
        <f>[1]PROF!B63</f>
        <v>11</v>
      </c>
      <c r="C60" s="17"/>
      <c r="D60" s="18"/>
      <c r="E60" s="17"/>
      <c r="F60" s="18"/>
      <c r="G60" s="17"/>
      <c r="H60" s="18"/>
      <c r="I60" s="39"/>
      <c r="J60" s="40"/>
      <c r="K60" s="17"/>
      <c r="L60" s="19"/>
      <c r="M60" s="19"/>
      <c r="N60" s="19"/>
      <c r="O60" s="19"/>
      <c r="P60" s="18"/>
      <c r="Q60" s="17"/>
      <c r="R60" s="19"/>
      <c r="S60" s="19"/>
      <c r="T60" s="19"/>
      <c r="U60" s="19"/>
      <c r="V60" s="18"/>
      <c r="W60" s="17"/>
      <c r="X60" s="19"/>
      <c r="Y60" s="19"/>
      <c r="Z60" s="19"/>
      <c r="AA60" s="19"/>
      <c r="AB60" s="18"/>
      <c r="AC60" s="17"/>
      <c r="AD60" s="19"/>
      <c r="AE60" s="19"/>
      <c r="AF60" s="19"/>
      <c r="AG60" s="19"/>
      <c r="AH60" s="18"/>
      <c r="AI60" s="20">
        <v>11</v>
      </c>
    </row>
    <row r="61" spans="1:35" s="14" customFormat="1" ht="13.8" thickBot="1">
      <c r="A61" s="24"/>
      <c r="B61" s="25">
        <f>[1]PROF!B64</f>
        <v>12</v>
      </c>
      <c r="C61" s="26"/>
      <c r="D61" s="27"/>
      <c r="E61" s="26"/>
      <c r="F61" s="27"/>
      <c r="G61" s="26"/>
      <c r="H61" s="27"/>
      <c r="I61" s="41"/>
      <c r="J61" s="42"/>
      <c r="K61" s="26"/>
      <c r="L61" s="28"/>
      <c r="M61" s="28"/>
      <c r="N61" s="28"/>
      <c r="O61" s="28"/>
      <c r="P61" s="27"/>
      <c r="Q61" s="26"/>
      <c r="R61" s="28"/>
      <c r="S61" s="28"/>
      <c r="T61" s="28"/>
      <c r="U61" s="28"/>
      <c r="V61" s="27"/>
      <c r="W61" s="26"/>
      <c r="X61" s="28"/>
      <c r="Y61" s="28"/>
      <c r="Z61" s="28"/>
      <c r="AA61" s="28"/>
      <c r="AB61" s="27"/>
      <c r="AC61" s="26"/>
      <c r="AD61" s="28"/>
      <c r="AE61" s="28"/>
      <c r="AF61" s="28"/>
      <c r="AG61" s="28"/>
      <c r="AH61" s="27"/>
      <c r="AI61" s="20">
        <v>12</v>
      </c>
    </row>
    <row r="62" spans="1:35" s="49" customFormat="1">
      <c r="A62" s="43"/>
      <c r="B62" s="44"/>
      <c r="C62" s="45">
        <f>60-COUNTIF(C2:C61,"")</f>
        <v>29</v>
      </c>
      <c r="D62" s="46">
        <f t="shared" ref="D62:AF62" si="0">60-COUNTIF(D2:D61,"")</f>
        <v>29</v>
      </c>
      <c r="E62" s="46">
        <f t="shared" si="0"/>
        <v>32</v>
      </c>
      <c r="F62" s="46">
        <f t="shared" si="0"/>
        <v>0</v>
      </c>
      <c r="G62" s="46">
        <f t="shared" si="0"/>
        <v>35</v>
      </c>
      <c r="H62" s="46">
        <f t="shared" si="0"/>
        <v>35</v>
      </c>
      <c r="I62" s="46">
        <f t="shared" si="0"/>
        <v>34</v>
      </c>
      <c r="J62" s="46">
        <f t="shared" si="0"/>
        <v>34</v>
      </c>
      <c r="K62" s="46">
        <f t="shared" si="0"/>
        <v>34</v>
      </c>
      <c r="L62" s="46">
        <f t="shared" si="0"/>
        <v>32</v>
      </c>
      <c r="M62" s="46">
        <f t="shared" si="0"/>
        <v>39</v>
      </c>
      <c r="N62" s="46">
        <f t="shared" si="0"/>
        <v>35</v>
      </c>
      <c r="O62" s="46">
        <f t="shared" si="0"/>
        <v>35</v>
      </c>
      <c r="P62" s="46">
        <f t="shared" si="0"/>
        <v>34</v>
      </c>
      <c r="Q62" s="46">
        <f t="shared" si="0"/>
        <v>34</v>
      </c>
      <c r="R62" s="46">
        <f t="shared" si="0"/>
        <v>34</v>
      </c>
      <c r="S62" s="46">
        <f t="shared" si="0"/>
        <v>38</v>
      </c>
      <c r="T62" s="46">
        <f t="shared" si="0"/>
        <v>34</v>
      </c>
      <c r="U62" s="46">
        <f t="shared" si="0"/>
        <v>34</v>
      </c>
      <c r="V62" s="46">
        <f t="shared" si="0"/>
        <v>33</v>
      </c>
      <c r="W62" s="46">
        <f t="shared" si="0"/>
        <v>34</v>
      </c>
      <c r="X62" s="46">
        <f t="shared" si="0"/>
        <v>37</v>
      </c>
      <c r="Y62" s="46">
        <f t="shared" si="0"/>
        <v>37</v>
      </c>
      <c r="Z62" s="46">
        <f t="shared" si="0"/>
        <v>34</v>
      </c>
      <c r="AA62" s="46">
        <f t="shared" si="0"/>
        <v>35</v>
      </c>
      <c r="AB62" s="46">
        <f t="shared" si="0"/>
        <v>35</v>
      </c>
      <c r="AC62" s="46">
        <f t="shared" si="0"/>
        <v>34</v>
      </c>
      <c r="AD62" s="46">
        <f t="shared" si="0"/>
        <v>35</v>
      </c>
      <c r="AE62" s="46"/>
      <c r="AF62" s="46">
        <f t="shared" si="0"/>
        <v>34</v>
      </c>
      <c r="AG62" s="47">
        <f>60-COUNTIF(AG2:AG61,"")</f>
        <v>34</v>
      </c>
      <c r="AH62" s="47"/>
      <c r="AI62" s="48"/>
    </row>
    <row r="63" spans="1:35" s="49" customFormat="1" ht="17.399999999999999" hidden="1">
      <c r="A63" s="43"/>
      <c r="B63" s="44"/>
      <c r="C63" s="50">
        <f>[1]PLAN!D119-[1]CLASE!C62-C64+C70</f>
        <v>0</v>
      </c>
      <c r="D63" s="50">
        <f>[1]PLAN!F119-[1]CLASE!D62-D64+D70</f>
        <v>3</v>
      </c>
      <c r="E63" s="50">
        <f>[1]PLAN!G119-[1]CLASE!E62-E64+E70</f>
        <v>-32</v>
      </c>
      <c r="F63" s="50">
        <f>[1]PLAN!H119-[1]CLASE!F62-F64+F70</f>
        <v>35</v>
      </c>
      <c r="G63" s="50">
        <f>[1]PLAN!I119-[1]CLASE!G62-G64+G70</f>
        <v>0</v>
      </c>
      <c r="H63" s="50">
        <f>[1]PLAN!J119-[1]CLASE!H62-H64+H70</f>
        <v>-1</v>
      </c>
      <c r="I63" s="50">
        <f>[1]PLAN!K119-[1]CLASE!I62-I64+I70</f>
        <v>0</v>
      </c>
      <c r="J63" s="50">
        <f>[1]PLAN!L119-[1]CLASE!J62-J64+J70</f>
        <v>0</v>
      </c>
      <c r="K63" s="50">
        <f>[1]PLAN!M119-[1]CLASE!K62-K64+K70</f>
        <v>5</v>
      </c>
      <c r="L63" s="50">
        <f>[1]PLAN!N119-[1]CLASE!L62-L64+L70</f>
        <v>9.5</v>
      </c>
      <c r="M63" s="50">
        <f>[1]PLAN!O119-[1]CLASE!M62-M64+M70</f>
        <v>-4.5</v>
      </c>
      <c r="N63" s="50">
        <f>[1]PLAN!P119-[1]CLASE!N62-N64+N70</f>
        <v>-0.5</v>
      </c>
      <c r="O63" s="50">
        <f>[1]PLAN!Q119-[1]CLASE!O62-O64+O70</f>
        <v>-1.5</v>
      </c>
      <c r="P63" s="50">
        <f>[1]PLAN!R119-[1]CLASE!P62-P64+P70</f>
        <v>0</v>
      </c>
      <c r="Q63" s="50">
        <f>[1]PLAN!S119-[1]CLASE!Q62-Q64+Q70</f>
        <v>5</v>
      </c>
      <c r="R63" s="50">
        <f>[1]PLAN!T119-[1]CLASE!R62-R64+R70</f>
        <v>6.5</v>
      </c>
      <c r="S63" s="50">
        <f>[1]PLAN!U119-[1]CLASE!S62-S64+S70</f>
        <v>-4.5</v>
      </c>
      <c r="T63" s="50">
        <f>[1]PLAN!V119-[1]CLASE!T62-T64+T70</f>
        <v>0.5</v>
      </c>
      <c r="U63" s="50">
        <f>[1]PLAN!W119-[1]CLASE!U62-U64+U70</f>
        <v>-0.5</v>
      </c>
      <c r="V63" s="50">
        <f>[1]PLAN!X119-[1]CLASE!V62-V64+V70</f>
        <v>2</v>
      </c>
      <c r="W63" s="50">
        <f>[1]PLAN!Y119-[1]CLASE!W62-W64+W70</f>
        <v>11</v>
      </c>
      <c r="X63" s="50">
        <f>[1]PLAN!Z119-[1]CLASE!X62-X64+X70</f>
        <v>2</v>
      </c>
      <c r="Y63" s="50">
        <f>[1]PLAN!AA119-[1]CLASE!Y62-Y64+Y70</f>
        <v>-5</v>
      </c>
      <c r="Z63" s="50">
        <f>[1]PLAN!AB119-[1]CLASE!Z62-Z64+Z70</f>
        <v>1</v>
      </c>
      <c r="AA63" s="50">
        <f>[1]PLAN!AC119-[1]CLASE!AA62-AA64+AA70</f>
        <v>1</v>
      </c>
      <c r="AB63" s="50">
        <f>[1]PLAN!AD119-[1]CLASE!AB62-AB64+AB70</f>
        <v>0</v>
      </c>
      <c r="AC63" s="50">
        <f>[1]PLAN!AF119-[1]CLASE!AC62-AC64+AC70</f>
        <v>7</v>
      </c>
      <c r="AD63" s="50">
        <f>[1]PLAN!AG119-[1]CLASE!AD62-AD64+AD70</f>
        <v>-3</v>
      </c>
      <c r="AE63" s="50"/>
      <c r="AF63" s="50">
        <f>[1]PLAN!AH119-[1]CLASE!AF62-AF64+AF70</f>
        <v>0</v>
      </c>
      <c r="AG63" s="50">
        <f>[1]PLAN!AI119-[1]CLASE!AG62-AG64+AG70</f>
        <v>1</v>
      </c>
      <c r="AH63" s="50"/>
      <c r="AI63" s="51"/>
    </row>
    <row r="64" spans="1:35" s="49" customFormat="1" ht="13.8" hidden="1" thickBot="1">
      <c r="A64" s="43"/>
      <c r="B64" s="44"/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-1</v>
      </c>
      <c r="L64" s="52">
        <v>-3</v>
      </c>
      <c r="M64" s="52">
        <v>0</v>
      </c>
      <c r="N64" s="52">
        <v>0</v>
      </c>
      <c r="O64" s="52">
        <v>0</v>
      </c>
      <c r="P64" s="52">
        <v>0</v>
      </c>
      <c r="Q64" s="52">
        <v>-1</v>
      </c>
      <c r="R64" s="52">
        <v>-3</v>
      </c>
      <c r="S64" s="52">
        <v>0</v>
      </c>
      <c r="T64" s="52">
        <v>-1</v>
      </c>
      <c r="U64" s="52">
        <v>-1</v>
      </c>
      <c r="V64" s="52">
        <v>0</v>
      </c>
      <c r="W64" s="52">
        <v>-0.5</v>
      </c>
      <c r="X64" s="52">
        <v>-3</v>
      </c>
      <c r="Y64" s="52">
        <v>0</v>
      </c>
      <c r="Z64" s="52">
        <v>0</v>
      </c>
      <c r="AA64" s="52">
        <v>0</v>
      </c>
      <c r="AB64" s="52">
        <v>0</v>
      </c>
      <c r="AC64" s="52">
        <v>-3</v>
      </c>
      <c r="AD64" s="52">
        <v>0</v>
      </c>
      <c r="AE64" s="52"/>
      <c r="AF64" s="52">
        <v>0</v>
      </c>
      <c r="AG64" s="52">
        <v>0</v>
      </c>
      <c r="AH64" s="52"/>
      <c r="AI64" s="48"/>
    </row>
    <row r="65" spans="1:47" s="49" customFormat="1" hidden="1">
      <c r="A65" s="43"/>
      <c r="B65" s="44"/>
      <c r="C65" s="53">
        <f>SUM(C62:D62)</f>
        <v>58</v>
      </c>
      <c r="D65" s="54"/>
      <c r="E65" s="55">
        <f>SUM(E62:F62)</f>
        <v>32</v>
      </c>
      <c r="F65" s="54"/>
      <c r="G65" s="55">
        <f>SUM(G62:H62)</f>
        <v>70</v>
      </c>
      <c r="H65" s="54"/>
      <c r="I65" s="56">
        <f>SUM(I62:J62)</f>
        <v>68</v>
      </c>
      <c r="J65" s="57"/>
      <c r="K65" s="58">
        <f>SUM(K62:P62)</f>
        <v>209</v>
      </c>
      <c r="L65" s="58"/>
      <c r="M65" s="58"/>
      <c r="N65" s="58"/>
      <c r="O65" s="58"/>
      <c r="P65" s="58"/>
      <c r="Q65" s="56">
        <f>SUM(Q62:V62)</f>
        <v>207</v>
      </c>
      <c r="R65" s="57"/>
      <c r="S65" s="57"/>
      <c r="T65" s="57"/>
      <c r="U65" s="57"/>
      <c r="V65" s="59"/>
      <c r="W65" s="56">
        <f>SUM(W62:AA62)</f>
        <v>177</v>
      </c>
      <c r="X65" s="57"/>
      <c r="Y65" s="57"/>
      <c r="Z65" s="57"/>
      <c r="AA65" s="59"/>
      <c r="AB65" s="56">
        <f>SUM(AB62:AG62)</f>
        <v>172</v>
      </c>
      <c r="AC65" s="57"/>
      <c r="AD65" s="57"/>
      <c r="AE65" s="57"/>
      <c r="AF65" s="57"/>
      <c r="AG65" s="59"/>
      <c r="AH65" s="51"/>
      <c r="AI65" s="51"/>
    </row>
    <row r="66" spans="1:47" s="49" customFormat="1" hidden="1">
      <c r="A66" s="43"/>
      <c r="B66" s="44"/>
      <c r="C66" s="60">
        <f>SUM(C65:J65)</f>
        <v>228</v>
      </c>
      <c r="D66" s="61"/>
      <c r="E66" s="61"/>
      <c r="F66" s="61"/>
      <c r="G66" s="61"/>
      <c r="H66" s="62"/>
      <c r="I66" s="63">
        <f>SUM(K65:AG65)</f>
        <v>765</v>
      </c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2"/>
      <c r="AH66" s="51"/>
      <c r="AI66" s="51"/>
    </row>
    <row r="67" spans="1:47" s="49" customFormat="1" hidden="1">
      <c r="A67" s="43"/>
      <c r="B67" s="44"/>
      <c r="C67" s="63">
        <f>SUM(C66:AG66)</f>
        <v>993</v>
      </c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2"/>
      <c r="AH67" s="51"/>
      <c r="AI67" s="51"/>
    </row>
    <row r="68" spans="1:47" s="49" customFormat="1" hidden="1">
      <c r="A68" s="43"/>
      <c r="B68" s="44"/>
      <c r="AI68" s="51"/>
    </row>
    <row r="69" spans="1:47" s="49" customFormat="1" hidden="1">
      <c r="A69" s="43"/>
      <c r="B69" s="44"/>
      <c r="C69" s="64">
        <f>COUNTIF(C2:C61,"Kat-Ref")+(COUNTIF(C2:C61,"Kat")+COUNTIF(C2:C61,"Ref"))/2</f>
        <v>0</v>
      </c>
      <c r="D69" s="64">
        <f>COUNTIF(D2:D61,"Kat-Ref")+(COUNTIF(D2:D61,"Kat")+COUNTIF(D2:D61,"Ref"))/2</f>
        <v>0</v>
      </c>
      <c r="E69" s="64">
        <f t="shared" ref="E69:AF69" si="1">COUNTIF(E2:E61,"Kat-Ref")+(COUNTIF(E2:E61,"Kat")+COUNTIF(E2:E61,"Ref"))/2</f>
        <v>0</v>
      </c>
      <c r="F69" s="64">
        <f t="shared" si="1"/>
        <v>0</v>
      </c>
      <c r="G69" s="64">
        <f t="shared" si="1"/>
        <v>0</v>
      </c>
      <c r="H69" s="64">
        <f t="shared" si="1"/>
        <v>0</v>
      </c>
      <c r="I69" s="64">
        <f t="shared" si="1"/>
        <v>0</v>
      </c>
      <c r="J69" s="64">
        <f t="shared" si="1"/>
        <v>0</v>
      </c>
      <c r="K69" s="64">
        <f t="shared" si="1"/>
        <v>0</v>
      </c>
      <c r="L69" s="64">
        <f t="shared" si="1"/>
        <v>0</v>
      </c>
      <c r="M69" s="64">
        <f t="shared" si="1"/>
        <v>0</v>
      </c>
      <c r="N69" s="64">
        <f t="shared" si="1"/>
        <v>0</v>
      </c>
      <c r="O69" s="64">
        <f t="shared" si="1"/>
        <v>0</v>
      </c>
      <c r="P69" s="64">
        <f t="shared" si="1"/>
        <v>0</v>
      </c>
      <c r="Q69" s="64">
        <f t="shared" si="1"/>
        <v>0</v>
      </c>
      <c r="R69" s="64">
        <f t="shared" si="1"/>
        <v>0</v>
      </c>
      <c r="S69" s="64">
        <f t="shared" si="1"/>
        <v>0</v>
      </c>
      <c r="T69" s="64">
        <f t="shared" si="1"/>
        <v>0</v>
      </c>
      <c r="U69" s="64">
        <f t="shared" si="1"/>
        <v>0</v>
      </c>
      <c r="V69" s="64">
        <f t="shared" si="1"/>
        <v>0</v>
      </c>
      <c r="W69" s="64">
        <f t="shared" si="1"/>
        <v>0</v>
      </c>
      <c r="X69" s="64">
        <f t="shared" si="1"/>
        <v>0</v>
      </c>
      <c r="Y69" s="64">
        <f t="shared" si="1"/>
        <v>0</v>
      </c>
      <c r="Z69" s="64">
        <f t="shared" si="1"/>
        <v>0</v>
      </c>
      <c r="AA69" s="64">
        <f t="shared" si="1"/>
        <v>1</v>
      </c>
      <c r="AB69" s="64">
        <f t="shared" si="1"/>
        <v>0</v>
      </c>
      <c r="AC69" s="64">
        <f t="shared" si="1"/>
        <v>1</v>
      </c>
      <c r="AD69" s="64">
        <f t="shared" si="1"/>
        <v>0</v>
      </c>
      <c r="AE69" s="64"/>
      <c r="AF69" s="64">
        <f t="shared" si="1"/>
        <v>0</v>
      </c>
      <c r="AG69" s="64">
        <f>COUNTIF(AG2:AG61,"Kat-Ref")+(COUNTIF(AG2:AG61,"Kat")+COUNTIF(AG2:AG61,"Ref"))/2</f>
        <v>1</v>
      </c>
      <c r="AH69" s="64"/>
      <c r="AI69" s="51"/>
    </row>
    <row r="70" spans="1:47" s="49" customFormat="1" hidden="1">
      <c r="A70" s="43"/>
      <c r="B70" s="44"/>
      <c r="C70" s="64">
        <f>(COUNTIF(C3:C61,"Kat")+COUNTIF(C3:C61,"Ref"))/2</f>
        <v>0</v>
      </c>
      <c r="D70" s="64">
        <f>(COUNTIF(D2:D61,"Kat")+COUNTIF(D2:D61,"Ref"))/2</f>
        <v>0</v>
      </c>
      <c r="E70" s="64">
        <f t="shared" ref="E70:AF70" si="2">(COUNTIF(E2:E61,"Kat")+COUNTIF(E2:E61,"Ref"))/2</f>
        <v>0</v>
      </c>
      <c r="F70" s="64">
        <f t="shared" si="2"/>
        <v>0</v>
      </c>
      <c r="G70" s="64">
        <f t="shared" si="2"/>
        <v>0</v>
      </c>
      <c r="H70" s="64">
        <f t="shared" si="2"/>
        <v>0</v>
      </c>
      <c r="I70" s="64">
        <f t="shared" si="2"/>
        <v>0</v>
      </c>
      <c r="J70" s="64">
        <f t="shared" si="2"/>
        <v>0</v>
      </c>
      <c r="K70" s="64">
        <f t="shared" si="2"/>
        <v>0</v>
      </c>
      <c r="L70" s="64">
        <f t="shared" si="2"/>
        <v>0</v>
      </c>
      <c r="M70" s="64">
        <f t="shared" si="2"/>
        <v>0</v>
      </c>
      <c r="N70" s="64">
        <f t="shared" si="2"/>
        <v>0</v>
      </c>
      <c r="O70" s="64">
        <f t="shared" si="2"/>
        <v>0</v>
      </c>
      <c r="P70" s="64">
        <f t="shared" si="2"/>
        <v>0</v>
      </c>
      <c r="Q70" s="64">
        <f>(COUNTIF(Q2:Q61,"Kat")+COUNTIF(Q2:Q61,"Ref"))/2</f>
        <v>0</v>
      </c>
      <c r="R70" s="64">
        <f t="shared" si="2"/>
        <v>0</v>
      </c>
      <c r="S70" s="64">
        <f t="shared" si="2"/>
        <v>0</v>
      </c>
      <c r="T70" s="64">
        <f t="shared" si="2"/>
        <v>0</v>
      </c>
      <c r="U70" s="64">
        <f t="shared" si="2"/>
        <v>0</v>
      </c>
      <c r="V70" s="64">
        <f t="shared" si="2"/>
        <v>0</v>
      </c>
      <c r="W70" s="64">
        <f t="shared" si="2"/>
        <v>0</v>
      </c>
      <c r="X70" s="64">
        <f t="shared" si="2"/>
        <v>0</v>
      </c>
      <c r="Y70" s="64">
        <f t="shared" si="2"/>
        <v>0</v>
      </c>
      <c r="Z70" s="64">
        <f t="shared" si="2"/>
        <v>0</v>
      </c>
      <c r="AA70" s="64">
        <f t="shared" si="2"/>
        <v>1</v>
      </c>
      <c r="AB70" s="64">
        <f t="shared" si="2"/>
        <v>0</v>
      </c>
      <c r="AC70" s="64">
        <f t="shared" si="2"/>
        <v>1</v>
      </c>
      <c r="AD70" s="64">
        <f t="shared" si="2"/>
        <v>0</v>
      </c>
      <c r="AE70" s="64"/>
      <c r="AF70" s="64">
        <f t="shared" si="2"/>
        <v>0</v>
      </c>
      <c r="AG70" s="64">
        <f>(COUNTIF(AG2:AG61,"Kat")+COUNTIF(AG2:AG61,"Ref"))/2</f>
        <v>1</v>
      </c>
      <c r="AH70" s="64"/>
      <c r="AI70" s="51"/>
    </row>
    <row r="71" spans="1:47" s="49" customFormat="1" ht="13.8" hidden="1" thickBot="1">
      <c r="A71" s="43"/>
      <c r="B71" s="44"/>
      <c r="C71" s="65" t="str">
        <f t="shared" ref="C71:AF71" si="3">C1</f>
        <v>5a</v>
      </c>
      <c r="D71" s="66" t="str">
        <f t="shared" si="3"/>
        <v>5b</v>
      </c>
      <c r="E71" s="65" t="str">
        <f t="shared" si="3"/>
        <v>6a</v>
      </c>
      <c r="F71" s="66" t="str">
        <f t="shared" si="3"/>
        <v>6b</v>
      </c>
      <c r="G71" s="65" t="str">
        <f t="shared" si="3"/>
        <v>7a</v>
      </c>
      <c r="H71" s="66" t="str">
        <f t="shared" si="3"/>
        <v>7b</v>
      </c>
      <c r="I71" s="65" t="str">
        <f t="shared" si="3"/>
        <v>8a</v>
      </c>
      <c r="J71" s="66" t="str">
        <f t="shared" si="3"/>
        <v>8b</v>
      </c>
      <c r="K71" s="65" t="str">
        <f t="shared" si="3"/>
        <v>9a</v>
      </c>
      <c r="L71" s="67" t="str">
        <f t="shared" si="3"/>
        <v>9b</v>
      </c>
      <c r="M71" s="67" t="str">
        <f t="shared" si="3"/>
        <v>9c</v>
      </c>
      <c r="N71" s="67" t="str">
        <f t="shared" si="3"/>
        <v>9d</v>
      </c>
      <c r="O71" s="67" t="str">
        <f t="shared" si="3"/>
        <v>9e</v>
      </c>
      <c r="P71" s="66" t="str">
        <f t="shared" si="3"/>
        <v>9f</v>
      </c>
      <c r="Q71" s="65" t="str">
        <f t="shared" si="3"/>
        <v>10a</v>
      </c>
      <c r="R71" s="67" t="str">
        <f t="shared" si="3"/>
        <v>10b</v>
      </c>
      <c r="S71" s="67" t="str">
        <f t="shared" si="3"/>
        <v>10c</v>
      </c>
      <c r="T71" s="67" t="str">
        <f t="shared" si="3"/>
        <v>10d</v>
      </c>
      <c r="U71" s="66" t="str">
        <f t="shared" si="3"/>
        <v>10e</v>
      </c>
      <c r="V71" s="65" t="str">
        <f t="shared" si="3"/>
        <v>10f</v>
      </c>
      <c r="W71" s="67" t="str">
        <f t="shared" si="3"/>
        <v>11a</v>
      </c>
      <c r="X71" s="67" t="str">
        <f t="shared" si="3"/>
        <v>11b</v>
      </c>
      <c r="Y71" s="67" t="str">
        <f t="shared" si="3"/>
        <v>11c</v>
      </c>
      <c r="Z71" s="66" t="str">
        <f t="shared" si="3"/>
        <v>11d</v>
      </c>
      <c r="AA71" s="65" t="str">
        <f t="shared" si="3"/>
        <v>11e</v>
      </c>
      <c r="AB71" s="67" t="str">
        <f t="shared" si="3"/>
        <v>11f</v>
      </c>
      <c r="AC71" s="67" t="str">
        <f t="shared" si="3"/>
        <v>12a</v>
      </c>
      <c r="AD71" s="67" t="str">
        <f t="shared" si="3"/>
        <v>12b</v>
      </c>
      <c r="AE71" s="68"/>
      <c r="AF71" s="66" t="str">
        <f t="shared" si="3"/>
        <v>12d</v>
      </c>
      <c r="AG71" s="66" t="str">
        <f>AG1</f>
        <v>12e</v>
      </c>
      <c r="AH71" s="66"/>
      <c r="AI71" s="69" t="str">
        <f>C1</f>
        <v>5a</v>
      </c>
      <c r="AJ71" s="70" t="str">
        <f>K1</f>
        <v>9a</v>
      </c>
      <c r="AK71" s="71" t="str">
        <f t="shared" ref="AK71:AT71" si="4">U1</f>
        <v>10e</v>
      </c>
      <c r="AL71" s="70" t="str">
        <f t="shared" si="4"/>
        <v>10f</v>
      </c>
      <c r="AM71" s="72" t="str">
        <f t="shared" si="4"/>
        <v>11a</v>
      </c>
      <c r="AN71" s="72" t="str">
        <f t="shared" si="4"/>
        <v>11b</v>
      </c>
      <c r="AO71" s="72" t="str">
        <f t="shared" si="4"/>
        <v>11c</v>
      </c>
      <c r="AP71" s="71" t="str">
        <f t="shared" si="4"/>
        <v>11d</v>
      </c>
      <c r="AQ71" s="70" t="str">
        <f t="shared" si="4"/>
        <v>11e</v>
      </c>
      <c r="AR71" s="72" t="str">
        <f t="shared" si="4"/>
        <v>11f</v>
      </c>
      <c r="AS71" s="72" t="str">
        <f t="shared" si="4"/>
        <v>12a</v>
      </c>
      <c r="AT71" s="72" t="str">
        <f t="shared" si="4"/>
        <v>12b</v>
      </c>
      <c r="AU71" s="71" t="str">
        <f>AF1</f>
        <v>12d</v>
      </c>
    </row>
    <row r="72" spans="1:47" s="49" customFormat="1" hidden="1">
      <c r="A72" s="73" t="s">
        <v>37</v>
      </c>
      <c r="B72" s="74"/>
      <c r="C72" s="75">
        <f t="shared" ref="C72:R74" si="5" xml:space="preserve"> IFERROR(SUMIF(C$2:C$61,$A72,$B$2:$B$61)/COUNTIF(C$2:C$61,$A72),0)</f>
        <v>2.75</v>
      </c>
      <c r="D72" s="76">
        <f t="shared" si="5"/>
        <v>3</v>
      </c>
      <c r="E72" s="75">
        <f t="shared" si="5"/>
        <v>3.5</v>
      </c>
      <c r="F72" s="76">
        <f t="shared" si="5"/>
        <v>0</v>
      </c>
      <c r="G72" s="75">
        <f t="shared" si="5"/>
        <v>3.2</v>
      </c>
      <c r="H72" s="76">
        <f t="shared" si="5"/>
        <v>3.2</v>
      </c>
      <c r="I72" s="75">
        <f t="shared" si="5"/>
        <v>1.5</v>
      </c>
      <c r="J72" s="76">
        <f xml:space="preserve"> IFERROR(SUMIF(J$2:J$61,$A72,$B$2:$B$61)/COUNTIF(J$2:J$61,$A72),0)</f>
        <v>2.25</v>
      </c>
      <c r="K72" s="75">
        <f t="shared" si="5"/>
        <v>5</v>
      </c>
      <c r="L72" s="77">
        <f t="shared" si="5"/>
        <v>5.5</v>
      </c>
      <c r="M72" s="77">
        <f t="shared" si="5"/>
        <v>3.25</v>
      </c>
      <c r="N72" s="77">
        <f t="shared" si="5"/>
        <v>4.25</v>
      </c>
      <c r="O72" s="77">
        <f t="shared" si="5"/>
        <v>4.25</v>
      </c>
      <c r="P72" s="76">
        <f t="shared" si="5"/>
        <v>4.5</v>
      </c>
      <c r="Q72" s="75">
        <f t="shared" si="5"/>
        <v>3.2</v>
      </c>
      <c r="R72" s="77">
        <f t="shared" si="5"/>
        <v>4.4000000000000004</v>
      </c>
      <c r="S72" s="77">
        <f t="shared" ref="S72:AG74" si="6" xml:space="preserve"> IFERROR(SUMIF(S$2:S$61,$A72,$B$2:$B$61)/COUNTIF(S$2:S$61,$A72),0)</f>
        <v>3.6666666666666665</v>
      </c>
      <c r="T72" s="77">
        <f t="shared" si="6"/>
        <v>5.333333333333333</v>
      </c>
      <c r="U72" s="76">
        <f t="shared" si="6"/>
        <v>4</v>
      </c>
      <c r="V72" s="75">
        <f t="shared" si="6"/>
        <v>3.3333333333333335</v>
      </c>
      <c r="W72" s="77">
        <f t="shared" si="6"/>
        <v>3.4285714285714284</v>
      </c>
      <c r="X72" s="77">
        <f t="shared" si="6"/>
        <v>2.25</v>
      </c>
      <c r="Y72" s="77">
        <f t="shared" si="6"/>
        <v>5.333333333333333</v>
      </c>
      <c r="Z72" s="76">
        <f t="shared" si="6"/>
        <v>3.25</v>
      </c>
      <c r="AA72" s="75">
        <f t="shared" si="6"/>
        <v>1.75</v>
      </c>
      <c r="AB72" s="77">
        <f t="shared" si="6"/>
        <v>3.75</v>
      </c>
      <c r="AC72" s="77">
        <f t="shared" si="6"/>
        <v>3.1666666666666665</v>
      </c>
      <c r="AD72" s="77">
        <f t="shared" si="6"/>
        <v>2</v>
      </c>
      <c r="AE72" s="78"/>
      <c r="AF72" s="76">
        <f t="shared" si="6"/>
        <v>2.25</v>
      </c>
      <c r="AG72" s="76">
        <f t="shared" si="6"/>
        <v>4</v>
      </c>
      <c r="AH72" s="76"/>
      <c r="AI72" s="79">
        <v>4</v>
      </c>
      <c r="AJ72" s="79">
        <v>4</v>
      </c>
      <c r="AK72" s="80">
        <v>5</v>
      </c>
      <c r="AL72" s="79">
        <v>4</v>
      </c>
      <c r="AM72" s="81">
        <v>5</v>
      </c>
      <c r="AN72" s="81">
        <v>5</v>
      </c>
      <c r="AO72" s="81">
        <v>5</v>
      </c>
      <c r="AP72" s="80">
        <v>5</v>
      </c>
      <c r="AQ72" s="79">
        <v>4</v>
      </c>
      <c r="AR72" s="81">
        <v>4</v>
      </c>
      <c r="AS72" s="81">
        <v>4</v>
      </c>
      <c r="AT72" s="81">
        <v>4</v>
      </c>
      <c r="AU72" s="80">
        <v>4</v>
      </c>
    </row>
    <row r="73" spans="1:47" s="49" customFormat="1" hidden="1">
      <c r="A73" s="82" t="s">
        <v>32</v>
      </c>
      <c r="B73" s="83"/>
      <c r="C73" s="84">
        <f t="shared" si="5"/>
        <v>2.8</v>
      </c>
      <c r="D73" s="85">
        <f t="shared" si="5"/>
        <v>3.25</v>
      </c>
      <c r="E73" s="84">
        <f t="shared" si="5"/>
        <v>2.75</v>
      </c>
      <c r="F73" s="85">
        <f t="shared" si="5"/>
        <v>0</v>
      </c>
      <c r="G73" s="84">
        <f t="shared" si="5"/>
        <v>4.25</v>
      </c>
      <c r="H73" s="85">
        <f t="shared" si="5"/>
        <v>2.75</v>
      </c>
      <c r="I73" s="84">
        <f t="shared" si="5"/>
        <v>4.25</v>
      </c>
      <c r="J73" s="85">
        <f t="shared" si="5"/>
        <v>5.25</v>
      </c>
      <c r="K73" s="84">
        <f t="shared" si="5"/>
        <v>3</v>
      </c>
      <c r="L73" s="86">
        <f t="shared" si="5"/>
        <v>3.75</v>
      </c>
      <c r="M73" s="86">
        <f t="shared" si="5"/>
        <v>4.25</v>
      </c>
      <c r="N73" s="86">
        <f t="shared" si="5"/>
        <v>3</v>
      </c>
      <c r="O73" s="86">
        <f t="shared" si="5"/>
        <v>2.5</v>
      </c>
      <c r="P73" s="85">
        <f t="shared" si="5"/>
        <v>4.25</v>
      </c>
      <c r="Q73" s="84">
        <f t="shared" si="5"/>
        <v>4.8</v>
      </c>
      <c r="R73" s="86">
        <f t="shared" si="5"/>
        <v>3.25</v>
      </c>
      <c r="S73" s="86">
        <f t="shared" si="6"/>
        <v>5.333333333333333</v>
      </c>
      <c r="T73" s="86">
        <f t="shared" si="6"/>
        <v>4</v>
      </c>
      <c r="U73" s="85">
        <f t="shared" si="6"/>
        <v>3.6666666666666665</v>
      </c>
      <c r="V73" s="84">
        <f t="shared" si="6"/>
        <v>5</v>
      </c>
      <c r="W73" s="86">
        <f t="shared" si="6"/>
        <v>4.1428571428571432</v>
      </c>
      <c r="X73" s="86">
        <f t="shared" si="6"/>
        <v>4.5999999999999996</v>
      </c>
      <c r="Y73" s="86">
        <f t="shared" si="6"/>
        <v>2.6666666666666665</v>
      </c>
      <c r="Z73" s="85">
        <f t="shared" si="6"/>
        <v>2.6666666666666665</v>
      </c>
      <c r="AA73" s="84">
        <f t="shared" si="6"/>
        <v>4.333333333333333</v>
      </c>
      <c r="AB73" s="86">
        <f t="shared" si="6"/>
        <v>3.75</v>
      </c>
      <c r="AC73" s="86">
        <f t="shared" si="6"/>
        <v>3.6666666666666665</v>
      </c>
      <c r="AD73" s="86">
        <f t="shared" si="6"/>
        <v>3.75</v>
      </c>
      <c r="AE73" s="87"/>
      <c r="AF73" s="85">
        <f t="shared" si="6"/>
        <v>3.3333333333333335</v>
      </c>
      <c r="AG73" s="85">
        <f t="shared" si="6"/>
        <v>1.3333333333333333</v>
      </c>
      <c r="AH73" s="85"/>
      <c r="AI73" s="88">
        <v>4</v>
      </c>
      <c r="AJ73" s="88">
        <v>4</v>
      </c>
      <c r="AK73" s="89">
        <v>5</v>
      </c>
      <c r="AL73" s="88">
        <v>4</v>
      </c>
      <c r="AM73" s="90">
        <v>5</v>
      </c>
      <c r="AN73" s="90">
        <v>5</v>
      </c>
      <c r="AO73" s="90">
        <v>5</v>
      </c>
      <c r="AP73" s="89">
        <v>5</v>
      </c>
      <c r="AQ73" s="88">
        <v>4</v>
      </c>
      <c r="AR73" s="90">
        <v>4</v>
      </c>
      <c r="AS73" s="90">
        <v>4</v>
      </c>
      <c r="AT73" s="90">
        <v>4</v>
      </c>
      <c r="AU73" s="89">
        <v>4</v>
      </c>
    </row>
    <row r="74" spans="1:47" s="49" customFormat="1" hidden="1">
      <c r="A74" s="82" t="s">
        <v>34</v>
      </c>
      <c r="B74" s="83"/>
      <c r="C74" s="84">
        <f xml:space="preserve"> IFERROR(SUMIF(C$2:C$61,$A74,$B$2:$B$61)/COUNTIF(C$2:C$61,$A74),0)</f>
        <v>3.75</v>
      </c>
      <c r="D74" s="85">
        <f xml:space="preserve"> IFERROR(SUMIF(D$2:D$61,$A74,$B$2:$B$61)/COUNTIF(D$2:D$61,$A74),0)</f>
        <v>4</v>
      </c>
      <c r="E74" s="84">
        <f xml:space="preserve"> IFERROR(SUMIF(E$2:E$61,$A74,$B$2:$B$61)/COUNTIF(E$2:E$61,$A74),0)</f>
        <v>3.75</v>
      </c>
      <c r="F74" s="85">
        <f>F96</f>
        <v>0</v>
      </c>
      <c r="G74" s="84">
        <f xml:space="preserve"> IFERROR(SUMIF(G$2:G$61,$A74,$B$2:$B$61)/COUNTIF(G$2:G$61,$A74),0)</f>
        <v>2.75</v>
      </c>
      <c r="H74" s="85">
        <f>H96</f>
        <v>0</v>
      </c>
      <c r="I74" s="84">
        <f t="shared" si="5"/>
        <v>6</v>
      </c>
      <c r="J74" s="85">
        <f t="shared" si="5"/>
        <v>3.8</v>
      </c>
      <c r="K74" s="84">
        <f t="shared" si="5"/>
        <v>4.25</v>
      </c>
      <c r="L74" s="86">
        <f t="shared" si="5"/>
        <v>5</v>
      </c>
      <c r="M74" s="86">
        <f t="shared" si="5"/>
        <v>5</v>
      </c>
      <c r="N74" s="86">
        <f t="shared" si="5"/>
        <v>4.25</v>
      </c>
      <c r="O74" s="86">
        <f t="shared" si="5"/>
        <v>4.25</v>
      </c>
      <c r="P74" s="85">
        <f t="shared" si="5"/>
        <v>5</v>
      </c>
      <c r="Q74" s="84">
        <f t="shared" si="5"/>
        <v>2.25</v>
      </c>
      <c r="R74" s="86">
        <f t="shared" si="5"/>
        <v>5</v>
      </c>
      <c r="S74" s="86">
        <f t="shared" si="6"/>
        <v>5</v>
      </c>
      <c r="T74" s="86">
        <f t="shared" si="6"/>
        <v>2.25</v>
      </c>
      <c r="U74" s="85">
        <f t="shared" si="6"/>
        <v>3.6</v>
      </c>
      <c r="V74" s="84">
        <f t="shared" si="6"/>
        <v>5</v>
      </c>
      <c r="W74" s="86">
        <f t="shared" si="6"/>
        <v>2.75</v>
      </c>
      <c r="X74" s="86">
        <f>X96</f>
        <v>0</v>
      </c>
      <c r="Y74" s="86">
        <f t="shared" si="6"/>
        <v>4.5</v>
      </c>
      <c r="Z74" s="85">
        <f t="shared" si="6"/>
        <v>3</v>
      </c>
      <c r="AA74" s="84">
        <f t="shared" si="6"/>
        <v>3</v>
      </c>
      <c r="AB74" s="86">
        <f t="shared" si="6"/>
        <v>4.5</v>
      </c>
      <c r="AC74" s="86">
        <f t="shared" si="6"/>
        <v>4</v>
      </c>
      <c r="AD74" s="86">
        <f t="shared" si="6"/>
        <v>3.75</v>
      </c>
      <c r="AE74" s="87"/>
      <c r="AF74" s="85">
        <f t="shared" si="6"/>
        <v>3.75</v>
      </c>
      <c r="AG74" s="85">
        <f t="shared" si="6"/>
        <v>3.75</v>
      </c>
      <c r="AH74" s="85"/>
      <c r="AI74" s="88">
        <v>4</v>
      </c>
      <c r="AJ74" s="88">
        <v>4</v>
      </c>
      <c r="AK74" s="89">
        <v>5</v>
      </c>
      <c r="AL74" s="88">
        <v>4</v>
      </c>
      <c r="AM74" s="90">
        <v>5</v>
      </c>
      <c r="AN74" s="90">
        <v>5</v>
      </c>
      <c r="AO74" s="90">
        <v>5</v>
      </c>
      <c r="AP74" s="89">
        <v>5</v>
      </c>
      <c r="AQ74" s="88">
        <v>5</v>
      </c>
      <c r="AR74" s="90">
        <v>5</v>
      </c>
      <c r="AS74" s="90">
        <v>5</v>
      </c>
      <c r="AT74" s="90">
        <v>5</v>
      </c>
      <c r="AU74" s="89">
        <v>5</v>
      </c>
    </row>
    <row r="75" spans="1:47" s="49" customFormat="1" hidden="1">
      <c r="A75" s="91" t="s">
        <v>81</v>
      </c>
      <c r="B75" s="92"/>
      <c r="C75" s="93"/>
      <c r="D75" s="94"/>
      <c r="E75" s="93"/>
      <c r="F75" s="94"/>
      <c r="G75" s="93"/>
      <c r="H75" s="94"/>
      <c r="I75" s="93"/>
      <c r="J75" s="94"/>
      <c r="K75" s="84">
        <f>K96+K97+K98+K99+K100</f>
        <v>0</v>
      </c>
      <c r="L75" s="86">
        <f t="shared" ref="L75:AF75" si="7">L96+L97+L98+L99+L100</f>
        <v>0</v>
      </c>
      <c r="M75" s="86">
        <f t="shared" si="7"/>
        <v>5.5</v>
      </c>
      <c r="N75" s="86">
        <f t="shared" si="7"/>
        <v>0</v>
      </c>
      <c r="O75" s="86">
        <f t="shared" si="7"/>
        <v>0</v>
      </c>
      <c r="P75" s="85">
        <f t="shared" si="7"/>
        <v>3</v>
      </c>
      <c r="Q75" s="84">
        <f t="shared" si="7"/>
        <v>0</v>
      </c>
      <c r="R75" s="86">
        <f t="shared" si="7"/>
        <v>0</v>
      </c>
      <c r="S75" s="86">
        <f t="shared" si="7"/>
        <v>6.5</v>
      </c>
      <c r="T75" s="86">
        <f t="shared" si="7"/>
        <v>0</v>
      </c>
      <c r="U75" s="85">
        <f t="shared" si="7"/>
        <v>0</v>
      </c>
      <c r="V75" s="84">
        <f t="shared" si="7"/>
        <v>0</v>
      </c>
      <c r="W75" s="86">
        <f t="shared" si="7"/>
        <v>0</v>
      </c>
      <c r="X75" s="86">
        <f t="shared" si="7"/>
        <v>0</v>
      </c>
      <c r="Y75" s="86">
        <f t="shared" si="7"/>
        <v>4</v>
      </c>
      <c r="Z75" s="85">
        <f t="shared" si="7"/>
        <v>4.5</v>
      </c>
      <c r="AA75" s="84">
        <f t="shared" si="7"/>
        <v>0</v>
      </c>
      <c r="AB75" s="86">
        <f t="shared" si="7"/>
        <v>0</v>
      </c>
      <c r="AC75" s="86">
        <f t="shared" si="7"/>
        <v>0</v>
      </c>
      <c r="AD75" s="86">
        <f t="shared" si="7"/>
        <v>0</v>
      </c>
      <c r="AE75" s="87"/>
      <c r="AF75" s="85">
        <f t="shared" si="7"/>
        <v>0</v>
      </c>
      <c r="AG75" s="85">
        <f>AG96+AG97+AG98+AG99+AG100</f>
        <v>0</v>
      </c>
      <c r="AH75" s="85"/>
      <c r="AI75" s="88"/>
      <c r="AJ75" s="88">
        <v>5</v>
      </c>
      <c r="AK75" s="89">
        <v>5</v>
      </c>
      <c r="AL75" s="88">
        <v>5</v>
      </c>
      <c r="AM75" s="90">
        <v>5</v>
      </c>
      <c r="AN75" s="90">
        <v>5</v>
      </c>
      <c r="AO75" s="90">
        <v>5</v>
      </c>
      <c r="AP75" s="89">
        <v>5</v>
      </c>
      <c r="AQ75" s="88">
        <v>5</v>
      </c>
      <c r="AR75" s="90">
        <v>5</v>
      </c>
      <c r="AS75" s="90">
        <v>5</v>
      </c>
      <c r="AT75" s="90">
        <v>5</v>
      </c>
      <c r="AU75" s="89">
        <v>5</v>
      </c>
    </row>
    <row r="76" spans="1:47" s="49" customFormat="1" hidden="1">
      <c r="A76" s="82" t="s">
        <v>33</v>
      </c>
      <c r="B76" s="83"/>
      <c r="C76" s="84">
        <f t="shared" ref="C76:AG76" si="8" xml:space="preserve"> IFERROR(SUMIF(C$2:C$61,$A76,$B$2:$B$61)/COUNTIF(C$2:C$61,$A76),0)</f>
        <v>3.75</v>
      </c>
      <c r="D76" s="85">
        <f t="shared" si="8"/>
        <v>2.6</v>
      </c>
      <c r="E76" s="84">
        <f t="shared" si="8"/>
        <v>3.6</v>
      </c>
      <c r="F76" s="85">
        <f t="shared" si="8"/>
        <v>0</v>
      </c>
      <c r="G76" s="84">
        <f t="shared" si="8"/>
        <v>3.5</v>
      </c>
      <c r="H76" s="85">
        <f t="shared" si="8"/>
        <v>4</v>
      </c>
      <c r="I76" s="84">
        <f t="shared" si="8"/>
        <v>3.75</v>
      </c>
      <c r="J76" s="85">
        <f t="shared" si="8"/>
        <v>2.75</v>
      </c>
      <c r="K76" s="84">
        <f t="shared" si="8"/>
        <v>3.5</v>
      </c>
      <c r="L76" s="86">
        <f t="shared" si="8"/>
        <v>1</v>
      </c>
      <c r="M76" s="86">
        <f t="shared" si="8"/>
        <v>3.75</v>
      </c>
      <c r="N76" s="86">
        <f t="shared" si="8"/>
        <v>2.25</v>
      </c>
      <c r="O76" s="86">
        <f t="shared" si="8"/>
        <v>3.5</v>
      </c>
      <c r="P76" s="85">
        <f t="shared" si="8"/>
        <v>2.6</v>
      </c>
      <c r="Q76" s="84">
        <f t="shared" si="8"/>
        <v>3.5</v>
      </c>
      <c r="R76" s="86">
        <f t="shared" si="8"/>
        <v>2</v>
      </c>
      <c r="S76" s="86">
        <f t="shared" si="8"/>
        <v>4.5</v>
      </c>
      <c r="T76" s="86">
        <f t="shared" si="8"/>
        <v>2.75</v>
      </c>
      <c r="U76" s="85">
        <f t="shared" si="8"/>
        <v>3</v>
      </c>
      <c r="V76" s="84">
        <f t="shared" si="8"/>
        <v>4.5999999999999996</v>
      </c>
      <c r="W76" s="86">
        <f t="shared" si="8"/>
        <v>7</v>
      </c>
      <c r="X76" s="86">
        <f t="shared" si="8"/>
        <v>2.5</v>
      </c>
      <c r="Y76" s="86">
        <f t="shared" si="8"/>
        <v>5.1111111111111107</v>
      </c>
      <c r="Z76" s="85">
        <f t="shared" si="8"/>
        <v>4.166666666666667</v>
      </c>
      <c r="AA76" s="84">
        <f t="shared" si="8"/>
        <v>5</v>
      </c>
      <c r="AB76" s="86">
        <f t="shared" si="8"/>
        <v>4.2222222222222223</v>
      </c>
      <c r="AC76" s="86">
        <f t="shared" si="8"/>
        <v>6</v>
      </c>
      <c r="AD76" s="86">
        <f t="shared" si="8"/>
        <v>1.5</v>
      </c>
      <c r="AE76" s="87"/>
      <c r="AF76" s="85">
        <f t="shared" si="8"/>
        <v>2.8</v>
      </c>
      <c r="AG76" s="85">
        <f t="shared" si="8"/>
        <v>3</v>
      </c>
      <c r="AH76" s="85"/>
      <c r="AI76" s="88">
        <v>3</v>
      </c>
      <c r="AJ76" s="88">
        <v>8</v>
      </c>
      <c r="AK76" s="89">
        <v>4</v>
      </c>
      <c r="AL76" s="88">
        <v>8</v>
      </c>
      <c r="AM76" s="90">
        <v>4</v>
      </c>
      <c r="AN76" s="90">
        <v>4</v>
      </c>
      <c r="AO76" s="90">
        <v>4</v>
      </c>
      <c r="AP76" s="89">
        <v>4</v>
      </c>
      <c r="AQ76" s="88">
        <v>8</v>
      </c>
      <c r="AR76" s="90">
        <v>4</v>
      </c>
      <c r="AS76" s="90">
        <v>4</v>
      </c>
      <c r="AT76" s="90">
        <v>4</v>
      </c>
      <c r="AU76" s="89">
        <v>4</v>
      </c>
    </row>
    <row r="77" spans="1:47" s="49" customFormat="1" hidden="1">
      <c r="A77" s="95" t="s">
        <v>51</v>
      </c>
      <c r="B77" s="96"/>
      <c r="C77" s="84">
        <f>C93+C94</f>
        <v>4</v>
      </c>
      <c r="D77" s="85">
        <f t="shared" ref="D77:AF77" si="9">D93+D94</f>
        <v>3</v>
      </c>
      <c r="E77" s="84">
        <f t="shared" si="9"/>
        <v>1</v>
      </c>
      <c r="F77" s="85">
        <f t="shared" si="9"/>
        <v>0</v>
      </c>
      <c r="G77" s="84">
        <f t="shared" si="9"/>
        <v>6</v>
      </c>
      <c r="H77" s="85">
        <f t="shared" si="9"/>
        <v>5</v>
      </c>
      <c r="I77" s="84">
        <f t="shared" si="9"/>
        <v>1</v>
      </c>
      <c r="J77" s="85">
        <f t="shared" si="9"/>
        <v>7</v>
      </c>
      <c r="K77" s="84">
        <f t="shared" si="9"/>
        <v>4</v>
      </c>
      <c r="L77" s="86">
        <f t="shared" si="9"/>
        <v>3</v>
      </c>
      <c r="M77" s="86">
        <f t="shared" si="9"/>
        <v>3.6666666666666665</v>
      </c>
      <c r="N77" s="86">
        <f t="shared" si="9"/>
        <v>4.666666666666667</v>
      </c>
      <c r="O77" s="86">
        <f t="shared" si="9"/>
        <v>3.6666666666666665</v>
      </c>
      <c r="P77" s="85">
        <f t="shared" si="9"/>
        <v>3.3333333333333335</v>
      </c>
      <c r="Q77" s="84">
        <f t="shared" si="9"/>
        <v>4</v>
      </c>
      <c r="R77" s="86">
        <f t="shared" si="9"/>
        <v>5.5</v>
      </c>
      <c r="S77" s="86">
        <f t="shared" si="9"/>
        <v>3.5</v>
      </c>
      <c r="T77" s="86">
        <f t="shared" si="9"/>
        <v>4.5</v>
      </c>
      <c r="U77" s="85">
        <f t="shared" si="9"/>
        <v>2.5</v>
      </c>
      <c r="V77" s="84">
        <f t="shared" si="9"/>
        <v>4</v>
      </c>
      <c r="W77" s="86">
        <f t="shared" si="9"/>
        <v>3</v>
      </c>
      <c r="X77" s="86">
        <f t="shared" si="9"/>
        <v>0</v>
      </c>
      <c r="Y77" s="86">
        <f t="shared" si="9"/>
        <v>3.5</v>
      </c>
      <c r="Z77" s="85">
        <f t="shared" si="9"/>
        <v>3.5</v>
      </c>
      <c r="AA77" s="84">
        <f t="shared" si="9"/>
        <v>6</v>
      </c>
      <c r="AB77" s="86">
        <f t="shared" si="9"/>
        <v>4.5</v>
      </c>
      <c r="AC77" s="86">
        <f t="shared" si="9"/>
        <v>5</v>
      </c>
      <c r="AD77" s="86">
        <f t="shared" si="9"/>
        <v>0</v>
      </c>
      <c r="AE77" s="87"/>
      <c r="AF77" s="85">
        <f t="shared" si="9"/>
        <v>3</v>
      </c>
      <c r="AG77" s="85">
        <f>AG93+AG94</f>
        <v>6</v>
      </c>
      <c r="AH77" s="85"/>
      <c r="AI77" s="88">
        <v>5</v>
      </c>
      <c r="AJ77" s="88">
        <v>8</v>
      </c>
      <c r="AK77" s="89">
        <v>6</v>
      </c>
      <c r="AL77" s="88">
        <v>8</v>
      </c>
      <c r="AM77" s="90">
        <v>6</v>
      </c>
      <c r="AN77" s="90">
        <v>5</v>
      </c>
      <c r="AO77" s="90">
        <v>6</v>
      </c>
      <c r="AP77" s="89">
        <v>6</v>
      </c>
      <c r="AQ77" s="88">
        <v>8</v>
      </c>
      <c r="AR77" s="90">
        <v>6</v>
      </c>
      <c r="AS77" s="90">
        <v>5</v>
      </c>
      <c r="AT77" s="90">
        <v>6</v>
      </c>
      <c r="AU77" s="89">
        <v>6</v>
      </c>
    </row>
    <row r="78" spans="1:47" s="49" customFormat="1" hidden="1">
      <c r="A78" s="82" t="s">
        <v>41</v>
      </c>
      <c r="B78" s="83"/>
      <c r="C78" s="84">
        <f t="shared" ref="C78:R82" si="10" xml:space="preserve"> IFERROR(SUMIF(C$2:C$61,$A78,$B$2:$B$61)/COUNTIF(C$2:C$61,$A78),0)</f>
        <v>0</v>
      </c>
      <c r="D78" s="85">
        <f t="shared" si="10"/>
        <v>0</v>
      </c>
      <c r="E78" s="84">
        <f t="shared" si="10"/>
        <v>3.5</v>
      </c>
      <c r="F78" s="85">
        <f t="shared" si="10"/>
        <v>0</v>
      </c>
      <c r="G78" s="84">
        <f t="shared" si="10"/>
        <v>4.5</v>
      </c>
      <c r="H78" s="85">
        <f t="shared" si="10"/>
        <v>4.5</v>
      </c>
      <c r="I78" s="84">
        <f t="shared" si="10"/>
        <v>4.5</v>
      </c>
      <c r="J78" s="85">
        <f t="shared" si="10"/>
        <v>3.5</v>
      </c>
      <c r="K78" s="84">
        <f t="shared" si="10"/>
        <v>4.5</v>
      </c>
      <c r="L78" s="86">
        <f t="shared" si="10"/>
        <v>3</v>
      </c>
      <c r="M78" s="86">
        <f t="shared" si="10"/>
        <v>3</v>
      </c>
      <c r="N78" s="86">
        <f t="shared" si="10"/>
        <v>3.6666666666666665</v>
      </c>
      <c r="O78" s="86">
        <f t="shared" si="10"/>
        <v>3</v>
      </c>
      <c r="P78" s="85">
        <f t="shared" si="10"/>
        <v>5.25</v>
      </c>
      <c r="Q78" s="84">
        <f t="shared" si="10"/>
        <v>4</v>
      </c>
      <c r="R78" s="86">
        <f t="shared" si="10"/>
        <v>6</v>
      </c>
      <c r="S78" s="86">
        <f t="shared" ref="S78:AG82" si="11" xml:space="preserve"> IFERROR(SUMIF(S$2:S$61,$A78,$B$2:$B$61)/COUNTIF(S$2:S$61,$A78),0)</f>
        <v>4</v>
      </c>
      <c r="T78" s="86">
        <f t="shared" si="11"/>
        <v>4.333333333333333</v>
      </c>
      <c r="U78" s="85">
        <f t="shared" si="11"/>
        <v>3.6666666666666665</v>
      </c>
      <c r="V78" s="84">
        <f t="shared" si="11"/>
        <v>4</v>
      </c>
      <c r="W78" s="86">
        <f t="shared" si="11"/>
        <v>7</v>
      </c>
      <c r="X78" s="86">
        <f t="shared" si="11"/>
        <v>0</v>
      </c>
      <c r="Y78" s="86">
        <f t="shared" si="11"/>
        <v>0</v>
      </c>
      <c r="Z78" s="85">
        <f t="shared" si="11"/>
        <v>5</v>
      </c>
      <c r="AA78" s="84">
        <f t="shared" si="11"/>
        <v>2</v>
      </c>
      <c r="AB78" s="86">
        <f t="shared" si="11"/>
        <v>0</v>
      </c>
      <c r="AC78" s="86">
        <f t="shared" si="11"/>
        <v>7</v>
      </c>
      <c r="AD78" s="86">
        <f t="shared" si="11"/>
        <v>0</v>
      </c>
      <c r="AE78" s="87"/>
      <c r="AF78" s="85">
        <f t="shared" si="11"/>
        <v>6</v>
      </c>
      <c r="AG78" s="85">
        <f t="shared" si="11"/>
        <v>3.3333333333333335</v>
      </c>
      <c r="AH78" s="85"/>
      <c r="AI78" s="88"/>
      <c r="AJ78" s="88">
        <v>8</v>
      </c>
      <c r="AK78" s="89">
        <v>5</v>
      </c>
      <c r="AL78" s="88">
        <v>8</v>
      </c>
      <c r="AM78" s="90">
        <v>5</v>
      </c>
      <c r="AN78" s="90">
        <v>5</v>
      </c>
      <c r="AO78" s="90">
        <v>5</v>
      </c>
      <c r="AP78" s="89">
        <v>5</v>
      </c>
      <c r="AQ78" s="88">
        <v>8</v>
      </c>
      <c r="AR78" s="90">
        <v>4</v>
      </c>
      <c r="AS78" s="90">
        <v>4</v>
      </c>
      <c r="AT78" s="90">
        <v>4</v>
      </c>
      <c r="AU78" s="89">
        <v>5</v>
      </c>
    </row>
    <row r="79" spans="1:47" s="49" customFormat="1" hidden="1">
      <c r="A79" s="82" t="s">
        <v>56</v>
      </c>
      <c r="B79" s="83"/>
      <c r="C79" s="84">
        <f t="shared" si="10"/>
        <v>0</v>
      </c>
      <c r="D79" s="85">
        <f t="shared" si="10"/>
        <v>0</v>
      </c>
      <c r="E79" s="84">
        <f t="shared" si="10"/>
        <v>0</v>
      </c>
      <c r="F79" s="85">
        <f t="shared" si="10"/>
        <v>0</v>
      </c>
      <c r="G79" s="84">
        <f t="shared" si="10"/>
        <v>3.5</v>
      </c>
      <c r="H79" s="85">
        <f t="shared" si="10"/>
        <v>4.5</v>
      </c>
      <c r="I79" s="84">
        <f t="shared" si="10"/>
        <v>4</v>
      </c>
      <c r="J79" s="85">
        <f t="shared" si="10"/>
        <v>6.5</v>
      </c>
      <c r="K79" s="84">
        <f t="shared" si="10"/>
        <v>0</v>
      </c>
      <c r="L79" s="86">
        <f t="shared" si="10"/>
        <v>0</v>
      </c>
      <c r="M79" s="86">
        <f t="shared" si="10"/>
        <v>5</v>
      </c>
      <c r="N79" s="86">
        <f t="shared" si="10"/>
        <v>3.5</v>
      </c>
      <c r="O79" s="86">
        <f t="shared" si="10"/>
        <v>7</v>
      </c>
      <c r="P79" s="85">
        <f t="shared" si="10"/>
        <v>3.5</v>
      </c>
      <c r="Q79" s="84">
        <f t="shared" si="10"/>
        <v>0</v>
      </c>
      <c r="R79" s="86">
        <f t="shared" si="10"/>
        <v>4</v>
      </c>
      <c r="S79" s="86">
        <f t="shared" si="11"/>
        <v>0</v>
      </c>
      <c r="T79" s="86">
        <f t="shared" si="11"/>
        <v>6.5</v>
      </c>
      <c r="U79" s="85">
        <f t="shared" si="11"/>
        <v>5</v>
      </c>
      <c r="V79" s="84">
        <f t="shared" si="11"/>
        <v>2</v>
      </c>
      <c r="W79" s="86">
        <f t="shared" si="11"/>
        <v>0</v>
      </c>
      <c r="X79" s="86">
        <f t="shared" si="11"/>
        <v>0</v>
      </c>
      <c r="Y79" s="86">
        <f t="shared" si="11"/>
        <v>4</v>
      </c>
      <c r="Z79" s="85">
        <f t="shared" si="11"/>
        <v>1</v>
      </c>
      <c r="AA79" s="84">
        <f t="shared" si="11"/>
        <v>4</v>
      </c>
      <c r="AB79" s="86">
        <f t="shared" si="11"/>
        <v>2.5</v>
      </c>
      <c r="AC79" s="86">
        <f t="shared" si="11"/>
        <v>0</v>
      </c>
      <c r="AD79" s="86">
        <f t="shared" si="11"/>
        <v>0</v>
      </c>
      <c r="AE79" s="87"/>
      <c r="AF79" s="85">
        <f t="shared" si="11"/>
        <v>7</v>
      </c>
      <c r="AG79" s="85">
        <f t="shared" si="11"/>
        <v>4.333333333333333</v>
      </c>
      <c r="AH79" s="85"/>
      <c r="AI79" s="88"/>
      <c r="AJ79" s="88">
        <v>8</v>
      </c>
      <c r="AK79" s="89">
        <v>6</v>
      </c>
      <c r="AL79" s="88">
        <v>8</v>
      </c>
      <c r="AM79" s="90">
        <v>7</v>
      </c>
      <c r="AN79" s="90">
        <v>7</v>
      </c>
      <c r="AO79" s="90">
        <v>6</v>
      </c>
      <c r="AP79" s="89">
        <v>6</v>
      </c>
      <c r="AQ79" s="88">
        <v>8</v>
      </c>
      <c r="AR79" s="90">
        <v>5</v>
      </c>
      <c r="AS79" s="90">
        <v>5</v>
      </c>
      <c r="AT79" s="90">
        <v>4</v>
      </c>
      <c r="AU79" s="89">
        <v>4</v>
      </c>
    </row>
    <row r="80" spans="1:47" s="49" customFormat="1" hidden="1">
      <c r="A80" s="82" t="s">
        <v>40</v>
      </c>
      <c r="B80" s="83"/>
      <c r="C80" s="84">
        <f t="shared" si="10"/>
        <v>3</v>
      </c>
      <c r="D80" s="85">
        <f t="shared" si="10"/>
        <v>5</v>
      </c>
      <c r="E80" s="84">
        <f t="shared" si="10"/>
        <v>5</v>
      </c>
      <c r="F80" s="85">
        <f t="shared" si="10"/>
        <v>0</v>
      </c>
      <c r="G80" s="84">
        <f t="shared" si="10"/>
        <v>3</v>
      </c>
      <c r="H80" s="85">
        <f t="shared" si="10"/>
        <v>6</v>
      </c>
      <c r="I80" s="84">
        <f t="shared" si="10"/>
        <v>6</v>
      </c>
      <c r="J80" s="85">
        <f t="shared" si="10"/>
        <v>5</v>
      </c>
      <c r="K80" s="84">
        <f t="shared" si="10"/>
        <v>5</v>
      </c>
      <c r="L80" s="86">
        <f t="shared" si="10"/>
        <v>3</v>
      </c>
      <c r="M80" s="86">
        <f t="shared" si="10"/>
        <v>3</v>
      </c>
      <c r="N80" s="86">
        <f t="shared" si="10"/>
        <v>2.5</v>
      </c>
      <c r="O80" s="86">
        <f t="shared" si="10"/>
        <v>5.333333333333333</v>
      </c>
      <c r="P80" s="85">
        <f t="shared" si="10"/>
        <v>2</v>
      </c>
      <c r="Q80" s="84">
        <f t="shared" si="10"/>
        <v>6</v>
      </c>
      <c r="R80" s="86">
        <f t="shared" si="10"/>
        <v>2</v>
      </c>
      <c r="S80" s="86">
        <f t="shared" si="11"/>
        <v>1</v>
      </c>
      <c r="T80" s="86">
        <f t="shared" si="11"/>
        <v>1</v>
      </c>
      <c r="U80" s="85">
        <f t="shared" si="11"/>
        <v>3.5</v>
      </c>
      <c r="V80" s="84">
        <f t="shared" si="11"/>
        <v>5</v>
      </c>
      <c r="W80" s="86">
        <f t="shared" si="11"/>
        <v>0</v>
      </c>
      <c r="X80" s="86">
        <f t="shared" si="11"/>
        <v>4</v>
      </c>
      <c r="Y80" s="86">
        <f t="shared" si="11"/>
        <v>5</v>
      </c>
      <c r="Z80" s="85">
        <f t="shared" si="11"/>
        <v>5</v>
      </c>
      <c r="AA80" s="84">
        <f t="shared" si="11"/>
        <v>3.6666666666666665</v>
      </c>
      <c r="AB80" s="86">
        <f t="shared" si="11"/>
        <v>3.75</v>
      </c>
      <c r="AC80" s="86">
        <f t="shared" si="11"/>
        <v>0</v>
      </c>
      <c r="AD80" s="86">
        <f t="shared" si="11"/>
        <v>1</v>
      </c>
      <c r="AE80" s="87"/>
      <c r="AF80" s="85">
        <f t="shared" si="11"/>
        <v>6</v>
      </c>
      <c r="AG80" s="85">
        <f t="shared" si="11"/>
        <v>0</v>
      </c>
      <c r="AH80" s="85"/>
      <c r="AI80" s="88">
        <v>5</v>
      </c>
      <c r="AJ80" s="88">
        <v>8</v>
      </c>
      <c r="AK80" s="89">
        <v>6</v>
      </c>
      <c r="AL80" s="88">
        <v>8</v>
      </c>
      <c r="AM80" s="90">
        <v>7</v>
      </c>
      <c r="AN80" s="90">
        <v>7</v>
      </c>
      <c r="AO80" s="90">
        <v>6</v>
      </c>
      <c r="AP80" s="89">
        <v>6</v>
      </c>
      <c r="AQ80" s="88">
        <v>8</v>
      </c>
      <c r="AR80" s="90">
        <v>5</v>
      </c>
      <c r="AS80" s="90">
        <v>5</v>
      </c>
      <c r="AT80" s="90">
        <v>4</v>
      </c>
      <c r="AU80" s="89">
        <v>4</v>
      </c>
    </row>
    <row r="81" spans="1:47" s="49" customFormat="1" hidden="1">
      <c r="A81" s="82" t="s">
        <v>42</v>
      </c>
      <c r="B81" s="83"/>
      <c r="C81" s="84">
        <f t="shared" si="10"/>
        <v>5</v>
      </c>
      <c r="D81" s="85">
        <f t="shared" si="10"/>
        <v>5.5</v>
      </c>
      <c r="E81" s="84">
        <f t="shared" si="10"/>
        <v>5</v>
      </c>
      <c r="F81" s="85">
        <f t="shared" si="10"/>
        <v>0</v>
      </c>
      <c r="G81" s="84">
        <f t="shared" si="10"/>
        <v>6</v>
      </c>
      <c r="H81" s="85">
        <f t="shared" si="10"/>
        <v>4</v>
      </c>
      <c r="I81" s="84">
        <f t="shared" si="10"/>
        <v>3</v>
      </c>
      <c r="J81" s="85">
        <f t="shared" si="10"/>
        <v>3.5</v>
      </c>
      <c r="K81" s="84">
        <f t="shared" si="10"/>
        <v>1.5</v>
      </c>
      <c r="L81" s="86">
        <f t="shared" si="10"/>
        <v>3</v>
      </c>
      <c r="M81" s="86">
        <f t="shared" si="10"/>
        <v>1</v>
      </c>
      <c r="N81" s="86">
        <f t="shared" si="10"/>
        <v>4</v>
      </c>
      <c r="O81" s="86">
        <f t="shared" si="10"/>
        <v>3</v>
      </c>
      <c r="P81" s="85">
        <f t="shared" si="10"/>
        <v>7</v>
      </c>
      <c r="Q81" s="84">
        <f t="shared" si="10"/>
        <v>6.5</v>
      </c>
      <c r="R81" s="86">
        <f t="shared" si="10"/>
        <v>5</v>
      </c>
      <c r="S81" s="86">
        <f t="shared" si="11"/>
        <v>5.5</v>
      </c>
      <c r="T81" s="86">
        <f t="shared" si="11"/>
        <v>6</v>
      </c>
      <c r="U81" s="85">
        <f t="shared" si="11"/>
        <v>7</v>
      </c>
      <c r="V81" s="84">
        <f t="shared" si="11"/>
        <v>5</v>
      </c>
      <c r="W81" s="86">
        <f t="shared" si="11"/>
        <v>3</v>
      </c>
      <c r="X81" s="86">
        <f t="shared" si="11"/>
        <v>7</v>
      </c>
      <c r="Y81" s="86">
        <f t="shared" si="11"/>
        <v>2</v>
      </c>
      <c r="Z81" s="85">
        <f t="shared" si="11"/>
        <v>7</v>
      </c>
      <c r="AA81" s="84">
        <f t="shared" si="11"/>
        <v>3</v>
      </c>
      <c r="AB81" s="86">
        <f t="shared" si="11"/>
        <v>3</v>
      </c>
      <c r="AC81" s="86">
        <f t="shared" si="11"/>
        <v>3.5</v>
      </c>
      <c r="AD81" s="86">
        <f t="shared" si="11"/>
        <v>6</v>
      </c>
      <c r="AE81" s="87"/>
      <c r="AF81" s="85">
        <f t="shared" si="11"/>
        <v>6</v>
      </c>
      <c r="AG81" s="85">
        <f t="shared" si="11"/>
        <v>6</v>
      </c>
      <c r="AH81" s="85"/>
      <c r="AI81" s="88">
        <v>5</v>
      </c>
      <c r="AJ81" s="88">
        <v>4</v>
      </c>
      <c r="AK81" s="89">
        <v>8</v>
      </c>
      <c r="AL81" s="88">
        <v>4</v>
      </c>
      <c r="AM81" s="90">
        <v>8</v>
      </c>
      <c r="AN81" s="90">
        <v>8</v>
      </c>
      <c r="AO81" s="90">
        <v>8</v>
      </c>
      <c r="AP81" s="89">
        <v>8</v>
      </c>
      <c r="AQ81" s="88">
        <v>4</v>
      </c>
      <c r="AR81" s="90">
        <v>8</v>
      </c>
      <c r="AS81" s="90">
        <v>8</v>
      </c>
      <c r="AT81" s="90">
        <v>8</v>
      </c>
      <c r="AU81" s="89">
        <v>8</v>
      </c>
    </row>
    <row r="82" spans="1:47" s="49" customFormat="1" hidden="1">
      <c r="A82" s="82" t="s">
        <v>43</v>
      </c>
      <c r="B82" s="83"/>
      <c r="C82" s="84">
        <f t="shared" si="10"/>
        <v>5</v>
      </c>
      <c r="D82" s="85">
        <f t="shared" si="10"/>
        <v>5</v>
      </c>
      <c r="E82" s="84">
        <f t="shared" si="10"/>
        <v>4.5</v>
      </c>
      <c r="F82" s="85">
        <f t="shared" si="10"/>
        <v>0</v>
      </c>
      <c r="G82" s="84">
        <f t="shared" si="10"/>
        <v>5</v>
      </c>
      <c r="H82" s="85">
        <f t="shared" si="10"/>
        <v>5.5</v>
      </c>
      <c r="I82" s="84">
        <f t="shared" si="10"/>
        <v>6</v>
      </c>
      <c r="J82" s="85">
        <f t="shared" si="10"/>
        <v>4</v>
      </c>
      <c r="K82" s="84">
        <f t="shared" si="10"/>
        <v>5</v>
      </c>
      <c r="L82" s="86">
        <f t="shared" si="10"/>
        <v>5</v>
      </c>
      <c r="M82" s="86">
        <f t="shared" si="10"/>
        <v>7</v>
      </c>
      <c r="N82" s="86">
        <f t="shared" si="10"/>
        <v>0</v>
      </c>
      <c r="O82" s="86">
        <f t="shared" si="10"/>
        <v>0</v>
      </c>
      <c r="P82" s="85">
        <f t="shared" si="10"/>
        <v>0</v>
      </c>
      <c r="Q82" s="84">
        <f t="shared" si="10"/>
        <v>4.333333333333333</v>
      </c>
      <c r="R82" s="86">
        <f t="shared" si="10"/>
        <v>5</v>
      </c>
      <c r="S82" s="86">
        <f t="shared" si="11"/>
        <v>2</v>
      </c>
      <c r="T82" s="86">
        <f t="shared" si="11"/>
        <v>8</v>
      </c>
      <c r="U82" s="85">
        <f t="shared" si="11"/>
        <v>6</v>
      </c>
      <c r="V82" s="84">
        <f t="shared" si="11"/>
        <v>4</v>
      </c>
      <c r="W82" s="86">
        <f t="shared" si="11"/>
        <v>3.3333333333333335</v>
      </c>
      <c r="X82" s="86">
        <f t="shared" si="11"/>
        <v>4.5</v>
      </c>
      <c r="Y82" s="86">
        <f t="shared" si="11"/>
        <v>0</v>
      </c>
      <c r="Z82" s="85">
        <f t="shared" si="11"/>
        <v>1</v>
      </c>
      <c r="AA82" s="84">
        <f t="shared" si="11"/>
        <v>7</v>
      </c>
      <c r="AB82" s="86">
        <f t="shared" si="11"/>
        <v>0</v>
      </c>
      <c r="AC82" s="86">
        <f t="shared" si="11"/>
        <v>3.25</v>
      </c>
      <c r="AD82" s="86">
        <f t="shared" si="11"/>
        <v>4</v>
      </c>
      <c r="AE82" s="87"/>
      <c r="AF82" s="85">
        <f t="shared" si="11"/>
        <v>6</v>
      </c>
      <c r="AG82" s="85">
        <f t="shared" si="11"/>
        <v>4</v>
      </c>
      <c r="AH82" s="85"/>
      <c r="AI82" s="88">
        <v>5</v>
      </c>
      <c r="AJ82" s="88">
        <v>4</v>
      </c>
      <c r="AK82" s="89">
        <v>8</v>
      </c>
      <c r="AL82" s="88">
        <v>4</v>
      </c>
      <c r="AM82" s="90">
        <v>8</v>
      </c>
      <c r="AN82" s="90">
        <v>8</v>
      </c>
      <c r="AO82" s="90">
        <v>8</v>
      </c>
      <c r="AP82" s="89">
        <v>8</v>
      </c>
      <c r="AQ82" s="88">
        <v>4</v>
      </c>
      <c r="AR82" s="90">
        <v>8</v>
      </c>
      <c r="AS82" s="90">
        <v>8</v>
      </c>
      <c r="AT82" s="90">
        <v>8</v>
      </c>
      <c r="AU82" s="89">
        <v>8</v>
      </c>
    </row>
    <row r="83" spans="1:47" s="49" customFormat="1" hidden="1">
      <c r="A83" s="97" t="s">
        <v>47</v>
      </c>
      <c r="B83" s="98"/>
      <c r="C83" s="99">
        <f t="shared" ref="C83:K83" si="12">SUM(C102:C104)</f>
        <v>3</v>
      </c>
      <c r="D83" s="100">
        <f t="shared" si="12"/>
        <v>4</v>
      </c>
      <c r="E83" s="99">
        <f t="shared" si="12"/>
        <v>6</v>
      </c>
      <c r="F83" s="100">
        <f t="shared" si="12"/>
        <v>0</v>
      </c>
      <c r="G83" s="99">
        <f t="shared" si="12"/>
        <v>7</v>
      </c>
      <c r="H83" s="100">
        <f>SUM(H102:H104)</f>
        <v>7</v>
      </c>
      <c r="I83" s="99">
        <f t="shared" si="12"/>
        <v>6</v>
      </c>
      <c r="J83" s="100">
        <f t="shared" si="12"/>
        <v>5</v>
      </c>
      <c r="K83" s="99">
        <f t="shared" si="12"/>
        <v>2</v>
      </c>
      <c r="L83" s="101">
        <f>AVERAGE(L102:L103)</f>
        <v>2</v>
      </c>
      <c r="M83" s="101">
        <f t="shared" ref="M83:U83" si="13">SUM(M102:M104)</f>
        <v>8</v>
      </c>
      <c r="N83" s="101">
        <f t="shared" si="13"/>
        <v>7</v>
      </c>
      <c r="O83" s="101">
        <f t="shared" si="13"/>
        <v>2</v>
      </c>
      <c r="P83" s="100">
        <f t="shared" si="13"/>
        <v>1</v>
      </c>
      <c r="Q83" s="99">
        <f t="shared" si="13"/>
        <v>3.5</v>
      </c>
      <c r="R83" s="101">
        <f t="shared" si="13"/>
        <v>8.25</v>
      </c>
      <c r="S83" s="101">
        <f t="shared" si="13"/>
        <v>10</v>
      </c>
      <c r="T83" s="101">
        <f t="shared" si="13"/>
        <v>12</v>
      </c>
      <c r="U83" s="100">
        <f t="shared" si="13"/>
        <v>15</v>
      </c>
      <c r="V83" s="99">
        <f>AVERAGE(V103:V104)</f>
        <v>2.5</v>
      </c>
      <c r="W83" s="101">
        <f t="shared" ref="W83:AF83" si="14">SUM(W102:W104)</f>
        <v>1.5</v>
      </c>
      <c r="X83" s="101">
        <f t="shared" si="14"/>
        <v>8</v>
      </c>
      <c r="Y83" s="101">
        <f t="shared" si="14"/>
        <v>3</v>
      </c>
      <c r="Z83" s="100">
        <f>AVERAGE(Z103:Z104)</f>
        <v>2.5</v>
      </c>
      <c r="AA83" s="99">
        <f t="shared" si="14"/>
        <v>1</v>
      </c>
      <c r="AB83" s="101">
        <f t="shared" si="14"/>
        <v>5</v>
      </c>
      <c r="AC83" s="101">
        <f t="shared" si="14"/>
        <v>4.5</v>
      </c>
      <c r="AD83" s="101">
        <f t="shared" si="14"/>
        <v>4.5</v>
      </c>
      <c r="AE83" s="102"/>
      <c r="AF83" s="100">
        <f t="shared" si="14"/>
        <v>6</v>
      </c>
      <c r="AG83" s="100">
        <f>SUM(AG102:AG104)</f>
        <v>7</v>
      </c>
      <c r="AH83" s="100"/>
      <c r="AI83" s="88">
        <v>5</v>
      </c>
      <c r="AJ83" s="88">
        <v>4</v>
      </c>
      <c r="AK83" s="89">
        <v>8</v>
      </c>
      <c r="AL83" s="88">
        <v>4</v>
      </c>
      <c r="AM83" s="90">
        <v>8</v>
      </c>
      <c r="AN83" s="90">
        <v>8</v>
      </c>
      <c r="AO83" s="90">
        <v>8</v>
      </c>
      <c r="AP83" s="89">
        <v>8</v>
      </c>
      <c r="AQ83" s="88">
        <v>4</v>
      </c>
      <c r="AR83" s="90">
        <v>8</v>
      </c>
      <c r="AS83" s="90">
        <v>8</v>
      </c>
      <c r="AT83" s="90">
        <v>8</v>
      </c>
      <c r="AU83" s="89">
        <v>8</v>
      </c>
    </row>
    <row r="84" spans="1:47" s="49" customFormat="1" hidden="1">
      <c r="A84" s="103" t="s">
        <v>48</v>
      </c>
      <c r="B84" s="104"/>
      <c r="C84" s="84">
        <f>AVERAGE(C107:C108)</f>
        <v>4</v>
      </c>
      <c r="D84" s="105">
        <f t="shared" ref="D84:K84" si="15">AVERAGE(D107:D108)</f>
        <v>2.5</v>
      </c>
      <c r="E84" s="84">
        <f t="shared" si="15"/>
        <v>2</v>
      </c>
      <c r="F84" s="105">
        <f t="shared" si="15"/>
        <v>0</v>
      </c>
      <c r="G84" s="84">
        <f t="shared" si="15"/>
        <v>3.5</v>
      </c>
      <c r="H84" s="105">
        <f t="shared" si="15"/>
        <v>7</v>
      </c>
      <c r="I84" s="84">
        <f t="shared" si="15"/>
        <v>3</v>
      </c>
      <c r="J84" s="105">
        <f t="shared" si="15"/>
        <v>2.5</v>
      </c>
      <c r="K84" s="84">
        <f t="shared" si="15"/>
        <v>3.5</v>
      </c>
      <c r="L84" s="106"/>
      <c r="M84" s="86">
        <f>M106</f>
        <v>7</v>
      </c>
      <c r="N84" s="86">
        <f t="shared" ref="N84:AD84" si="16">N106</f>
        <v>3</v>
      </c>
      <c r="O84" s="86">
        <f t="shared" si="16"/>
        <v>3</v>
      </c>
      <c r="P84" s="85">
        <f>AVERAGE(P106:P107)</f>
        <v>3.5</v>
      </c>
      <c r="Q84" s="84">
        <f t="shared" si="16"/>
        <v>5</v>
      </c>
      <c r="R84" s="86">
        <f t="shared" si="16"/>
        <v>0</v>
      </c>
      <c r="S84" s="86">
        <f t="shared" si="16"/>
        <v>4</v>
      </c>
      <c r="T84" s="86">
        <f t="shared" si="16"/>
        <v>2</v>
      </c>
      <c r="U84" s="85">
        <f t="shared" si="16"/>
        <v>2</v>
      </c>
      <c r="V84" s="84">
        <f>AVERAGE(V107:V108)</f>
        <v>0</v>
      </c>
      <c r="W84" s="86">
        <f t="shared" si="16"/>
        <v>0</v>
      </c>
      <c r="X84" s="86">
        <f t="shared" si="16"/>
        <v>6</v>
      </c>
      <c r="Y84" s="86">
        <f t="shared" si="16"/>
        <v>0</v>
      </c>
      <c r="Z84" s="85">
        <f t="shared" si="16"/>
        <v>0</v>
      </c>
      <c r="AA84" s="84">
        <f>AVERAGE(AA107:AA108)</f>
        <v>0</v>
      </c>
      <c r="AB84" s="86">
        <f t="shared" si="16"/>
        <v>0</v>
      </c>
      <c r="AC84" s="86">
        <f t="shared" si="16"/>
        <v>0</v>
      </c>
      <c r="AD84" s="86">
        <f t="shared" si="16"/>
        <v>0</v>
      </c>
      <c r="AE84" s="87"/>
      <c r="AF84" s="85">
        <f>AF108</f>
        <v>0</v>
      </c>
      <c r="AG84" s="85">
        <f>AG108</f>
        <v>0</v>
      </c>
      <c r="AH84" s="85"/>
      <c r="AI84" s="88">
        <v>8</v>
      </c>
      <c r="AJ84" s="88">
        <v>8</v>
      </c>
      <c r="AK84" s="89">
        <v>8</v>
      </c>
      <c r="AL84" s="88">
        <v>8</v>
      </c>
      <c r="AM84" s="90">
        <v>8</v>
      </c>
      <c r="AN84" s="90">
        <v>8</v>
      </c>
      <c r="AO84" s="90">
        <v>8</v>
      </c>
      <c r="AP84" s="89">
        <v>8</v>
      </c>
      <c r="AQ84" s="88">
        <v>8</v>
      </c>
      <c r="AR84" s="90">
        <v>8</v>
      </c>
      <c r="AS84" s="90">
        <v>8</v>
      </c>
      <c r="AT84" s="90">
        <v>8</v>
      </c>
      <c r="AU84" s="89">
        <v>8</v>
      </c>
    </row>
    <row r="85" spans="1:47" s="49" customFormat="1" hidden="1">
      <c r="A85" s="82" t="s">
        <v>44</v>
      </c>
      <c r="B85" s="83"/>
      <c r="C85" s="84">
        <f t="shared" ref="C85:R86" si="17" xml:space="preserve"> IFERROR(SUMIF(C$2:C$61,$A85,$B$2:$B$61)/COUNTIF(C$2:C$61,$A85),0)</f>
        <v>3.5</v>
      </c>
      <c r="D85" s="85">
        <f t="shared" si="17"/>
        <v>4.5</v>
      </c>
      <c r="E85" s="84">
        <f t="shared" si="17"/>
        <v>6</v>
      </c>
      <c r="F85" s="85">
        <f t="shared" si="17"/>
        <v>0</v>
      </c>
      <c r="G85" s="84">
        <f t="shared" si="17"/>
        <v>7</v>
      </c>
      <c r="H85" s="85">
        <f t="shared" si="17"/>
        <v>4.5</v>
      </c>
      <c r="I85" s="84">
        <f t="shared" si="17"/>
        <v>4</v>
      </c>
      <c r="J85" s="85">
        <f t="shared" si="17"/>
        <v>5.5</v>
      </c>
      <c r="K85" s="84">
        <f t="shared" si="17"/>
        <v>4</v>
      </c>
      <c r="L85" s="86">
        <f t="shared" si="17"/>
        <v>2</v>
      </c>
      <c r="M85" s="86">
        <f t="shared" si="17"/>
        <v>6</v>
      </c>
      <c r="N85" s="86">
        <f t="shared" si="17"/>
        <v>7</v>
      </c>
      <c r="O85" s="86">
        <f t="shared" si="17"/>
        <v>7</v>
      </c>
      <c r="P85" s="85">
        <f t="shared" si="17"/>
        <v>2</v>
      </c>
      <c r="Q85" s="84">
        <f t="shared" si="17"/>
        <v>7</v>
      </c>
      <c r="R85" s="86">
        <f t="shared" si="17"/>
        <v>2</v>
      </c>
      <c r="S85" s="86">
        <f t="shared" ref="S85:AG86" si="18" xml:space="preserve"> IFERROR(SUMIF(S$2:S$61,$A85,$B$2:$B$61)/COUNTIF(S$2:S$61,$A85),0)</f>
        <v>4</v>
      </c>
      <c r="T85" s="86">
        <f t="shared" si="18"/>
        <v>3.5</v>
      </c>
      <c r="U85" s="85">
        <f t="shared" si="18"/>
        <v>3</v>
      </c>
      <c r="V85" s="84">
        <f t="shared" si="18"/>
        <v>1.5</v>
      </c>
      <c r="W85" s="86">
        <f t="shared" si="18"/>
        <v>4</v>
      </c>
      <c r="X85" s="86">
        <f t="shared" si="18"/>
        <v>6.5</v>
      </c>
      <c r="Y85" s="86">
        <f t="shared" si="18"/>
        <v>1</v>
      </c>
      <c r="Z85" s="85">
        <f t="shared" si="18"/>
        <v>7</v>
      </c>
      <c r="AA85" s="84">
        <f t="shared" si="18"/>
        <v>6</v>
      </c>
      <c r="AB85" s="86">
        <f t="shared" si="18"/>
        <v>1</v>
      </c>
      <c r="AC85" s="86">
        <f t="shared" si="18"/>
        <v>4</v>
      </c>
      <c r="AD85" s="86">
        <f t="shared" si="18"/>
        <v>1</v>
      </c>
      <c r="AE85" s="87"/>
      <c r="AF85" s="85">
        <f t="shared" si="18"/>
        <v>2</v>
      </c>
      <c r="AG85" s="85">
        <f t="shared" si="18"/>
        <v>3</v>
      </c>
      <c r="AH85" s="85"/>
      <c r="AI85" s="88">
        <v>8</v>
      </c>
      <c r="AJ85" s="88">
        <v>8</v>
      </c>
      <c r="AK85" s="89">
        <v>8</v>
      </c>
      <c r="AL85" s="88">
        <v>8</v>
      </c>
      <c r="AM85" s="90">
        <v>8</v>
      </c>
      <c r="AN85" s="90">
        <v>8</v>
      </c>
      <c r="AO85" s="90">
        <v>8</v>
      </c>
      <c r="AP85" s="89">
        <v>8</v>
      </c>
      <c r="AQ85" s="88">
        <v>8</v>
      </c>
      <c r="AR85" s="90">
        <v>8</v>
      </c>
      <c r="AS85" s="90">
        <v>8</v>
      </c>
      <c r="AT85" s="90">
        <v>8</v>
      </c>
      <c r="AU85" s="89">
        <v>8</v>
      </c>
    </row>
    <row r="86" spans="1:47" s="49" customFormat="1" hidden="1">
      <c r="A86" s="82" t="s">
        <v>82</v>
      </c>
      <c r="B86" s="83"/>
      <c r="C86" s="84">
        <f t="shared" si="17"/>
        <v>0</v>
      </c>
      <c r="D86" s="85">
        <f t="shared" si="17"/>
        <v>0</v>
      </c>
      <c r="E86" s="84">
        <f t="shared" si="17"/>
        <v>0</v>
      </c>
      <c r="F86" s="85">
        <f t="shared" si="17"/>
        <v>0</v>
      </c>
      <c r="G86" s="84">
        <f t="shared" si="17"/>
        <v>0</v>
      </c>
      <c r="H86" s="85">
        <f t="shared" si="17"/>
        <v>0</v>
      </c>
      <c r="I86" s="84">
        <f t="shared" si="17"/>
        <v>0</v>
      </c>
      <c r="J86" s="85">
        <f t="shared" si="17"/>
        <v>0</v>
      </c>
      <c r="K86" s="84">
        <f t="shared" si="17"/>
        <v>0</v>
      </c>
      <c r="L86" s="86">
        <f t="shared" si="17"/>
        <v>0</v>
      </c>
      <c r="M86" s="86">
        <f t="shared" si="17"/>
        <v>0</v>
      </c>
      <c r="N86" s="86">
        <f t="shared" si="17"/>
        <v>0</v>
      </c>
      <c r="O86" s="86">
        <f t="shared" si="17"/>
        <v>0</v>
      </c>
      <c r="P86" s="85">
        <f t="shared" si="17"/>
        <v>0</v>
      </c>
      <c r="Q86" s="84">
        <f t="shared" si="17"/>
        <v>0</v>
      </c>
      <c r="R86" s="86">
        <f t="shared" si="17"/>
        <v>0</v>
      </c>
      <c r="S86" s="86">
        <f t="shared" si="18"/>
        <v>0</v>
      </c>
      <c r="T86" s="86">
        <f t="shared" si="18"/>
        <v>0</v>
      </c>
      <c r="U86" s="85">
        <f t="shared" si="18"/>
        <v>0</v>
      </c>
      <c r="V86" s="84">
        <f t="shared" si="18"/>
        <v>0</v>
      </c>
      <c r="W86" s="86">
        <f t="shared" si="18"/>
        <v>0</v>
      </c>
      <c r="X86" s="86">
        <f t="shared" si="18"/>
        <v>0</v>
      </c>
      <c r="Y86" s="86">
        <f t="shared" si="18"/>
        <v>0</v>
      </c>
      <c r="Z86" s="85">
        <f t="shared" si="18"/>
        <v>0</v>
      </c>
      <c r="AA86" s="84">
        <f t="shared" si="18"/>
        <v>0</v>
      </c>
      <c r="AB86" s="86">
        <f t="shared" si="18"/>
        <v>0</v>
      </c>
      <c r="AC86" s="86">
        <f t="shared" si="18"/>
        <v>0</v>
      </c>
      <c r="AD86" s="86">
        <f t="shared" si="18"/>
        <v>0</v>
      </c>
      <c r="AE86" s="87"/>
      <c r="AF86" s="85">
        <f t="shared" si="18"/>
        <v>0</v>
      </c>
      <c r="AG86" s="85">
        <f t="shared" si="18"/>
        <v>0</v>
      </c>
      <c r="AH86" s="85"/>
      <c r="AI86" s="88">
        <v>8</v>
      </c>
      <c r="AJ86" s="88">
        <v>8</v>
      </c>
      <c r="AK86" s="89">
        <v>8</v>
      </c>
      <c r="AL86" s="88">
        <v>8</v>
      </c>
      <c r="AM86" s="90">
        <v>8</v>
      </c>
      <c r="AN86" s="90">
        <v>8</v>
      </c>
      <c r="AO86" s="90">
        <v>8</v>
      </c>
      <c r="AP86" s="89">
        <v>8</v>
      </c>
      <c r="AQ86" s="88">
        <v>8</v>
      </c>
      <c r="AR86" s="90">
        <v>8</v>
      </c>
      <c r="AS86" s="90">
        <v>8</v>
      </c>
      <c r="AT86" s="90">
        <v>8</v>
      </c>
      <c r="AU86" s="89">
        <v>8</v>
      </c>
    </row>
    <row r="87" spans="1:47" s="49" customFormat="1" ht="13.8" hidden="1" thickBot="1">
      <c r="A87" s="107" t="s">
        <v>83</v>
      </c>
      <c r="B87" s="108"/>
      <c r="C87" s="109">
        <f>C89+C90+C91</f>
        <v>0</v>
      </c>
      <c r="D87" s="110">
        <f t="shared" ref="D87:AC87" si="19">D89+D90+D91</f>
        <v>0</v>
      </c>
      <c r="E87" s="109">
        <f t="shared" si="19"/>
        <v>0</v>
      </c>
      <c r="F87" s="110">
        <f t="shared" si="19"/>
        <v>0</v>
      </c>
      <c r="G87" s="109">
        <f t="shared" si="19"/>
        <v>0</v>
      </c>
      <c r="H87" s="110">
        <f t="shared" si="19"/>
        <v>0</v>
      </c>
      <c r="I87" s="109">
        <f t="shared" si="19"/>
        <v>0</v>
      </c>
      <c r="J87" s="110">
        <f t="shared" si="19"/>
        <v>0</v>
      </c>
      <c r="K87" s="109">
        <f>AVERAGE(K89,K90)</f>
        <v>0</v>
      </c>
      <c r="L87" s="111">
        <f t="shared" si="19"/>
        <v>0</v>
      </c>
      <c r="M87" s="111">
        <f t="shared" si="19"/>
        <v>0</v>
      </c>
      <c r="N87" s="111">
        <f t="shared" si="19"/>
        <v>0</v>
      </c>
      <c r="O87" s="111">
        <f t="shared" si="19"/>
        <v>0</v>
      </c>
      <c r="P87" s="110">
        <f>AVERAGE(P89,P90)</f>
        <v>0</v>
      </c>
      <c r="Q87" s="109">
        <f>AVERAGE(Q89,Q90)</f>
        <v>0</v>
      </c>
      <c r="R87" s="111">
        <f t="shared" si="19"/>
        <v>0</v>
      </c>
      <c r="S87" s="111">
        <f t="shared" si="19"/>
        <v>0</v>
      </c>
      <c r="T87" s="111">
        <f>AVERAGE(T89,T90)</f>
        <v>0</v>
      </c>
      <c r="U87" s="110">
        <f>AVERAGE(U89,U90)</f>
        <v>0</v>
      </c>
      <c r="V87" s="109">
        <f>AVERAGE(V89,V90)</f>
        <v>0</v>
      </c>
      <c r="W87" s="111">
        <f t="shared" si="19"/>
        <v>0</v>
      </c>
      <c r="X87" s="111">
        <f t="shared" si="19"/>
        <v>0</v>
      </c>
      <c r="Y87" s="111">
        <f t="shared" si="19"/>
        <v>0</v>
      </c>
      <c r="Z87" s="110">
        <f>AVERAGE(Z89,Z90)</f>
        <v>0</v>
      </c>
      <c r="AA87" s="109">
        <f>AVERAGE(AA89,AA90)</f>
        <v>7</v>
      </c>
      <c r="AB87" s="111">
        <f t="shared" si="19"/>
        <v>0</v>
      </c>
      <c r="AC87" s="111">
        <f t="shared" si="19"/>
        <v>8</v>
      </c>
      <c r="AD87" s="111">
        <f>AVERAGE(AD89,AD90)</f>
        <v>0</v>
      </c>
      <c r="AE87" s="112"/>
      <c r="AF87" s="110">
        <f>AVERAGE(AF89,AF90)</f>
        <v>0</v>
      </c>
      <c r="AG87" s="113">
        <f>AVERAGE(AG89,AG90)</f>
        <v>4</v>
      </c>
      <c r="AH87" s="113"/>
      <c r="AI87" s="114">
        <v>8</v>
      </c>
      <c r="AJ87" s="114">
        <v>8</v>
      </c>
      <c r="AK87" s="115">
        <v>8</v>
      </c>
      <c r="AL87" s="114">
        <v>8</v>
      </c>
      <c r="AM87" s="116">
        <v>8</v>
      </c>
      <c r="AN87" s="116">
        <v>8</v>
      </c>
      <c r="AO87" s="116">
        <v>8</v>
      </c>
      <c r="AP87" s="115">
        <v>8</v>
      </c>
      <c r="AQ87" s="114">
        <v>8</v>
      </c>
      <c r="AR87" s="116">
        <v>8</v>
      </c>
      <c r="AS87" s="116">
        <v>8</v>
      </c>
      <c r="AT87" s="116">
        <v>8</v>
      </c>
      <c r="AU87" s="115">
        <v>8</v>
      </c>
    </row>
    <row r="88" spans="1:47" s="49" customFormat="1" hidden="1">
      <c r="A88" s="117"/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51"/>
      <c r="AH88" s="51"/>
      <c r="AI88" s="51"/>
    </row>
    <row r="89" spans="1:47" s="49" customFormat="1" hidden="1">
      <c r="A89" s="119" t="s">
        <v>62</v>
      </c>
      <c r="B89" s="120"/>
      <c r="C89" s="121">
        <f t="shared" ref="C89:R91" si="20" xml:space="preserve"> IFERROR(SUMIF(C$2:C$61,$A89,$B$2:$B$61)/COUNTIF(C$2:C$61,$A89),0)</f>
        <v>0</v>
      </c>
      <c r="D89" s="121">
        <f t="shared" si="20"/>
        <v>0</v>
      </c>
      <c r="E89" s="121">
        <f t="shared" si="20"/>
        <v>0</v>
      </c>
      <c r="F89" s="121">
        <f t="shared" si="20"/>
        <v>0</v>
      </c>
      <c r="G89" s="121">
        <f t="shared" si="20"/>
        <v>0</v>
      </c>
      <c r="H89" s="121">
        <f t="shared" si="20"/>
        <v>0</v>
      </c>
      <c r="I89" s="121">
        <f t="shared" si="20"/>
        <v>0</v>
      </c>
      <c r="J89" s="121">
        <f t="shared" si="20"/>
        <v>0</v>
      </c>
      <c r="K89" s="121">
        <f t="shared" si="20"/>
        <v>0</v>
      </c>
      <c r="L89" s="121">
        <f t="shared" si="20"/>
        <v>0</v>
      </c>
      <c r="M89" s="121">
        <f t="shared" si="20"/>
        <v>0</v>
      </c>
      <c r="N89" s="121">
        <f t="shared" si="20"/>
        <v>0</v>
      </c>
      <c r="O89" s="121">
        <f t="shared" si="20"/>
        <v>0</v>
      </c>
      <c r="P89" s="121">
        <f t="shared" si="20"/>
        <v>0</v>
      </c>
      <c r="Q89" s="121">
        <f t="shared" si="20"/>
        <v>0</v>
      </c>
      <c r="R89" s="121">
        <f t="shared" si="20"/>
        <v>0</v>
      </c>
      <c r="S89" s="121">
        <f t="shared" ref="S89:AG91" si="21" xml:space="preserve"> IFERROR(SUMIF(S$2:S$61,$A89,$B$2:$B$61)/COUNTIF(S$2:S$61,$A89),0)</f>
        <v>0</v>
      </c>
      <c r="T89" s="121">
        <f t="shared" si="21"/>
        <v>0</v>
      </c>
      <c r="U89" s="121">
        <f t="shared" si="21"/>
        <v>0</v>
      </c>
      <c r="V89" s="121">
        <f t="shared" si="21"/>
        <v>0</v>
      </c>
      <c r="W89" s="121">
        <f t="shared" si="21"/>
        <v>0</v>
      </c>
      <c r="X89" s="121">
        <f t="shared" si="21"/>
        <v>0</v>
      </c>
      <c r="Y89" s="121">
        <f t="shared" si="21"/>
        <v>0</v>
      </c>
      <c r="Z89" s="121">
        <f t="shared" si="21"/>
        <v>0</v>
      </c>
      <c r="AA89" s="121">
        <f t="shared" si="21"/>
        <v>8</v>
      </c>
      <c r="AB89" s="121">
        <f t="shared" si="21"/>
        <v>0</v>
      </c>
      <c r="AC89" s="121">
        <f t="shared" si="21"/>
        <v>7</v>
      </c>
      <c r="AD89" s="121">
        <f t="shared" si="21"/>
        <v>0</v>
      </c>
      <c r="AE89" s="122"/>
      <c r="AF89" s="123">
        <f t="shared" si="21"/>
        <v>0</v>
      </c>
      <c r="AG89" s="123">
        <f t="shared" si="21"/>
        <v>7</v>
      </c>
      <c r="AH89" s="123"/>
      <c r="AI89" s="51"/>
    </row>
    <row r="90" spans="1:47" s="49" customFormat="1" hidden="1">
      <c r="A90" s="124" t="s">
        <v>69</v>
      </c>
      <c r="B90" s="125"/>
      <c r="C90" s="126">
        <f t="shared" si="20"/>
        <v>0</v>
      </c>
      <c r="D90" s="126">
        <f t="shared" si="20"/>
        <v>0</v>
      </c>
      <c r="E90" s="126">
        <f t="shared" si="20"/>
        <v>0</v>
      </c>
      <c r="F90" s="126">
        <f t="shared" si="20"/>
        <v>0</v>
      </c>
      <c r="G90" s="126">
        <f t="shared" si="20"/>
        <v>0</v>
      </c>
      <c r="H90" s="126">
        <f t="shared" si="20"/>
        <v>0</v>
      </c>
      <c r="I90" s="126">
        <f t="shared" si="20"/>
        <v>0</v>
      </c>
      <c r="J90" s="126">
        <f t="shared" si="20"/>
        <v>0</v>
      </c>
      <c r="K90" s="126">
        <f t="shared" si="20"/>
        <v>0</v>
      </c>
      <c r="L90" s="126">
        <f t="shared" si="20"/>
        <v>0</v>
      </c>
      <c r="M90" s="126">
        <f t="shared" si="20"/>
        <v>0</v>
      </c>
      <c r="N90" s="126">
        <f t="shared" si="20"/>
        <v>0</v>
      </c>
      <c r="O90" s="126">
        <f t="shared" si="20"/>
        <v>0</v>
      </c>
      <c r="P90" s="126">
        <f t="shared" si="20"/>
        <v>0</v>
      </c>
      <c r="Q90" s="126">
        <f t="shared" si="20"/>
        <v>0</v>
      </c>
      <c r="R90" s="126">
        <f t="shared" si="20"/>
        <v>0</v>
      </c>
      <c r="S90" s="126">
        <f t="shared" si="21"/>
        <v>0</v>
      </c>
      <c r="T90" s="126">
        <f t="shared" si="21"/>
        <v>0</v>
      </c>
      <c r="U90" s="126">
        <f t="shared" si="21"/>
        <v>0</v>
      </c>
      <c r="V90" s="126">
        <f t="shared" si="21"/>
        <v>0</v>
      </c>
      <c r="W90" s="126">
        <f t="shared" si="21"/>
        <v>0</v>
      </c>
      <c r="X90" s="126">
        <f t="shared" si="21"/>
        <v>0</v>
      </c>
      <c r="Y90" s="126">
        <f t="shared" si="21"/>
        <v>0</v>
      </c>
      <c r="Z90" s="126">
        <f t="shared" si="21"/>
        <v>0</v>
      </c>
      <c r="AA90" s="126">
        <f t="shared" si="21"/>
        <v>6</v>
      </c>
      <c r="AB90" s="126">
        <f t="shared" si="21"/>
        <v>0</v>
      </c>
      <c r="AC90" s="126">
        <f t="shared" si="21"/>
        <v>1</v>
      </c>
      <c r="AD90" s="126">
        <f t="shared" si="21"/>
        <v>0</v>
      </c>
      <c r="AE90" s="127"/>
      <c r="AF90" s="128">
        <f t="shared" si="21"/>
        <v>0</v>
      </c>
      <c r="AG90" s="128">
        <f t="shared" si="21"/>
        <v>1</v>
      </c>
      <c r="AH90" s="128"/>
      <c r="AI90" s="51"/>
    </row>
    <row r="91" spans="1:47" s="49" customFormat="1" ht="13.8" hidden="1" thickBot="1">
      <c r="A91" s="107" t="s">
        <v>84</v>
      </c>
      <c r="B91" s="129"/>
      <c r="C91" s="130">
        <f t="shared" si="20"/>
        <v>0</v>
      </c>
      <c r="D91" s="130">
        <f t="shared" si="20"/>
        <v>0</v>
      </c>
      <c r="E91" s="130">
        <f t="shared" si="20"/>
        <v>0</v>
      </c>
      <c r="F91" s="130">
        <f t="shared" si="20"/>
        <v>0</v>
      </c>
      <c r="G91" s="130">
        <f t="shared" si="20"/>
        <v>0</v>
      </c>
      <c r="H91" s="130">
        <f t="shared" si="20"/>
        <v>0</v>
      </c>
      <c r="I91" s="130">
        <f t="shared" si="20"/>
        <v>0</v>
      </c>
      <c r="J91" s="130">
        <f t="shared" si="20"/>
        <v>0</v>
      </c>
      <c r="K91" s="130">
        <f t="shared" si="20"/>
        <v>0</v>
      </c>
      <c r="L91" s="130">
        <f t="shared" si="20"/>
        <v>0</v>
      </c>
      <c r="M91" s="130">
        <f t="shared" si="20"/>
        <v>0</v>
      </c>
      <c r="N91" s="130">
        <f t="shared" si="20"/>
        <v>0</v>
      </c>
      <c r="O91" s="130">
        <f t="shared" si="20"/>
        <v>0</v>
      </c>
      <c r="P91" s="130">
        <f t="shared" si="20"/>
        <v>0</v>
      </c>
      <c r="Q91" s="130">
        <f t="shared" si="20"/>
        <v>0</v>
      </c>
      <c r="R91" s="130">
        <f t="shared" si="20"/>
        <v>0</v>
      </c>
      <c r="S91" s="130">
        <f t="shared" si="21"/>
        <v>0</v>
      </c>
      <c r="T91" s="130">
        <f t="shared" si="21"/>
        <v>0</v>
      </c>
      <c r="U91" s="130">
        <f t="shared" si="21"/>
        <v>0</v>
      </c>
      <c r="V91" s="130">
        <f t="shared" si="21"/>
        <v>0</v>
      </c>
      <c r="W91" s="130">
        <f t="shared" si="21"/>
        <v>0</v>
      </c>
      <c r="X91" s="130">
        <f t="shared" si="21"/>
        <v>0</v>
      </c>
      <c r="Y91" s="130">
        <f t="shared" si="21"/>
        <v>0</v>
      </c>
      <c r="Z91" s="130">
        <f t="shared" si="21"/>
        <v>0</v>
      </c>
      <c r="AA91" s="130">
        <f t="shared" si="21"/>
        <v>0</v>
      </c>
      <c r="AB91" s="130">
        <f t="shared" si="21"/>
        <v>0</v>
      </c>
      <c r="AC91" s="130">
        <f t="shared" si="21"/>
        <v>0</v>
      </c>
      <c r="AD91" s="130">
        <f t="shared" si="21"/>
        <v>0</v>
      </c>
      <c r="AE91" s="131"/>
      <c r="AF91" s="132">
        <f t="shared" si="21"/>
        <v>0</v>
      </c>
      <c r="AG91" s="132">
        <f t="shared" si="21"/>
        <v>0</v>
      </c>
      <c r="AH91" s="132"/>
      <c r="AI91" s="51"/>
    </row>
    <row r="92" spans="1:47" s="49" customFormat="1" hidden="1">
      <c r="A92" s="117"/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51"/>
      <c r="AH92" s="51"/>
      <c r="AI92" s="51"/>
    </row>
    <row r="93" spans="1:47" s="49" customFormat="1" hidden="1">
      <c r="A93" s="133" t="s">
        <v>46</v>
      </c>
      <c r="B93" s="134"/>
      <c r="C93" s="135">
        <f t="shared" ref="C93:R94" si="22" xml:space="preserve"> IFERROR(SUMIF(C$2:C$61,$A93,$B$2:$B$61)/COUNTIF(C$2:C$61,$A93),0)</f>
        <v>4</v>
      </c>
      <c r="D93" s="135">
        <f t="shared" si="22"/>
        <v>3</v>
      </c>
      <c r="E93" s="135">
        <f t="shared" si="22"/>
        <v>1</v>
      </c>
      <c r="F93" s="135">
        <f t="shared" si="22"/>
        <v>0</v>
      </c>
      <c r="G93" s="135">
        <f t="shared" si="22"/>
        <v>6</v>
      </c>
      <c r="H93" s="135">
        <f t="shared" si="22"/>
        <v>5</v>
      </c>
      <c r="I93" s="135">
        <f t="shared" si="22"/>
        <v>1</v>
      </c>
      <c r="J93" s="135">
        <f t="shared" si="22"/>
        <v>7</v>
      </c>
      <c r="K93" s="135">
        <f t="shared" si="22"/>
        <v>4</v>
      </c>
      <c r="L93" s="135">
        <f t="shared" si="22"/>
        <v>3</v>
      </c>
      <c r="M93" s="135">
        <f t="shared" si="22"/>
        <v>0</v>
      </c>
      <c r="N93" s="135">
        <f t="shared" si="22"/>
        <v>0</v>
      </c>
      <c r="O93" s="135">
        <f t="shared" si="22"/>
        <v>0</v>
      </c>
      <c r="P93" s="135">
        <f t="shared" si="22"/>
        <v>3.3333333333333335</v>
      </c>
      <c r="Q93" s="135">
        <f t="shared" si="22"/>
        <v>0</v>
      </c>
      <c r="R93" s="135">
        <f t="shared" si="22"/>
        <v>0</v>
      </c>
      <c r="S93" s="135">
        <f t="shared" ref="S93:AG94" si="23" xml:space="preserve"> IFERROR(SUMIF(S$2:S$61,$A93,$B$2:$B$61)/COUNTIF(S$2:S$61,$A93),0)</f>
        <v>3.5</v>
      </c>
      <c r="T93" s="135">
        <f t="shared" si="23"/>
        <v>0</v>
      </c>
      <c r="U93" s="135">
        <f t="shared" si="23"/>
        <v>0</v>
      </c>
      <c r="V93" s="135">
        <f t="shared" si="23"/>
        <v>4</v>
      </c>
      <c r="W93" s="135">
        <f t="shared" si="23"/>
        <v>3</v>
      </c>
      <c r="X93" s="135">
        <f t="shared" si="23"/>
        <v>0</v>
      </c>
      <c r="Y93" s="135">
        <f t="shared" si="23"/>
        <v>0</v>
      </c>
      <c r="Z93" s="135">
        <f t="shared" si="23"/>
        <v>3.5</v>
      </c>
      <c r="AA93" s="135">
        <f t="shared" si="23"/>
        <v>0</v>
      </c>
      <c r="AB93" s="135">
        <f t="shared" si="23"/>
        <v>4.5</v>
      </c>
      <c r="AC93" s="135">
        <f t="shared" si="23"/>
        <v>0</v>
      </c>
      <c r="AD93" s="135">
        <f t="shared" si="23"/>
        <v>0</v>
      </c>
      <c r="AE93" s="136"/>
      <c r="AF93" s="137">
        <f t="shared" si="23"/>
        <v>0</v>
      </c>
      <c r="AG93" s="137">
        <f t="shared" si="23"/>
        <v>6</v>
      </c>
      <c r="AH93" s="137"/>
    </row>
    <row r="94" spans="1:47" s="49" customFormat="1" ht="13.8" hidden="1" thickBot="1">
      <c r="A94" s="138" t="s">
        <v>53</v>
      </c>
      <c r="B94" s="139"/>
      <c r="C94" s="140">
        <f t="shared" si="22"/>
        <v>0</v>
      </c>
      <c r="D94" s="140">
        <f t="shared" si="22"/>
        <v>0</v>
      </c>
      <c r="E94" s="140">
        <f t="shared" si="22"/>
        <v>0</v>
      </c>
      <c r="F94" s="140">
        <f t="shared" si="22"/>
        <v>0</v>
      </c>
      <c r="G94" s="140">
        <f t="shared" si="22"/>
        <v>0</v>
      </c>
      <c r="H94" s="140">
        <f t="shared" si="22"/>
        <v>0</v>
      </c>
      <c r="I94" s="140">
        <f t="shared" si="22"/>
        <v>0</v>
      </c>
      <c r="J94" s="140">
        <f t="shared" si="22"/>
        <v>0</v>
      </c>
      <c r="K94" s="140">
        <f t="shared" si="22"/>
        <v>0</v>
      </c>
      <c r="L94" s="140">
        <f t="shared" si="22"/>
        <v>0</v>
      </c>
      <c r="M94" s="140">
        <f t="shared" si="22"/>
        <v>3.6666666666666665</v>
      </c>
      <c r="N94" s="140">
        <f t="shared" si="22"/>
        <v>4.666666666666667</v>
      </c>
      <c r="O94" s="140">
        <f t="shared" si="22"/>
        <v>3.6666666666666665</v>
      </c>
      <c r="P94" s="140">
        <f t="shared" si="22"/>
        <v>0</v>
      </c>
      <c r="Q94" s="140">
        <f t="shared" si="22"/>
        <v>4</v>
      </c>
      <c r="R94" s="140">
        <f t="shared" si="22"/>
        <v>5.5</v>
      </c>
      <c r="S94" s="140">
        <f t="shared" si="23"/>
        <v>0</v>
      </c>
      <c r="T94" s="140">
        <f t="shared" si="23"/>
        <v>4.5</v>
      </c>
      <c r="U94" s="140">
        <f t="shared" si="23"/>
        <v>2.5</v>
      </c>
      <c r="V94" s="140">
        <f t="shared" si="23"/>
        <v>0</v>
      </c>
      <c r="W94" s="140">
        <f t="shared" si="23"/>
        <v>0</v>
      </c>
      <c r="X94" s="140">
        <f t="shared" si="23"/>
        <v>0</v>
      </c>
      <c r="Y94" s="140">
        <f t="shared" si="23"/>
        <v>3.5</v>
      </c>
      <c r="Z94" s="140">
        <f t="shared" si="23"/>
        <v>0</v>
      </c>
      <c r="AA94" s="140">
        <f t="shared" si="23"/>
        <v>6</v>
      </c>
      <c r="AB94" s="140">
        <f t="shared" si="23"/>
        <v>0</v>
      </c>
      <c r="AC94" s="140">
        <f t="shared" si="23"/>
        <v>5</v>
      </c>
      <c r="AD94" s="140">
        <f t="shared" si="23"/>
        <v>0</v>
      </c>
      <c r="AE94" s="141"/>
      <c r="AF94" s="142">
        <f t="shared" si="23"/>
        <v>3</v>
      </c>
      <c r="AG94" s="142">
        <f t="shared" si="23"/>
        <v>0</v>
      </c>
      <c r="AH94" s="142"/>
    </row>
    <row r="95" spans="1:47" s="49" customFormat="1" hidden="1">
      <c r="A95" s="117"/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</row>
    <row r="96" spans="1:47" s="49" customFormat="1" hidden="1">
      <c r="A96" s="143" t="s">
        <v>85</v>
      </c>
      <c r="B96" s="144"/>
      <c r="C96" s="145">
        <f t="shared" ref="C96:R100" si="24" xml:space="preserve"> IFERROR(SUMIF(C$2:C$61,$A96,$B$2:$B$61)/COUNTIF(C$2:C$61,$A96),0)</f>
        <v>0</v>
      </c>
      <c r="D96" s="145">
        <f t="shared" si="24"/>
        <v>0</v>
      </c>
      <c r="E96" s="145">
        <f t="shared" si="24"/>
        <v>0</v>
      </c>
      <c r="F96" s="145">
        <f t="shared" si="24"/>
        <v>0</v>
      </c>
      <c r="G96" s="145">
        <f t="shared" si="24"/>
        <v>0</v>
      </c>
      <c r="H96" s="145">
        <f t="shared" si="24"/>
        <v>0</v>
      </c>
      <c r="I96" s="145">
        <f t="shared" si="24"/>
        <v>0</v>
      </c>
      <c r="J96" s="145">
        <f t="shared" si="24"/>
        <v>0</v>
      </c>
      <c r="K96" s="145">
        <f t="shared" si="24"/>
        <v>0</v>
      </c>
      <c r="L96" s="145">
        <f t="shared" si="24"/>
        <v>0</v>
      </c>
      <c r="M96" s="145">
        <f t="shared" si="24"/>
        <v>0</v>
      </c>
      <c r="N96" s="145">
        <f t="shared" si="24"/>
        <v>0</v>
      </c>
      <c r="O96" s="145">
        <f t="shared" si="24"/>
        <v>0</v>
      </c>
      <c r="P96" s="145">
        <f t="shared" si="24"/>
        <v>0</v>
      </c>
      <c r="Q96" s="145">
        <f t="shared" si="24"/>
        <v>0</v>
      </c>
      <c r="R96" s="145">
        <f t="shared" si="24"/>
        <v>0</v>
      </c>
      <c r="S96" s="145">
        <f t="shared" ref="S96:AG100" si="25" xml:space="preserve"> IFERROR(SUMIF(S$2:S$61,$A96,$B$2:$B$61)/COUNTIF(S$2:S$61,$A96),0)</f>
        <v>0</v>
      </c>
      <c r="T96" s="145">
        <f t="shared" si="25"/>
        <v>0</v>
      </c>
      <c r="U96" s="145">
        <f t="shared" si="25"/>
        <v>0</v>
      </c>
      <c r="V96" s="145">
        <f t="shared" si="25"/>
        <v>0</v>
      </c>
      <c r="W96" s="145">
        <f t="shared" si="25"/>
        <v>0</v>
      </c>
      <c r="X96" s="145">
        <f t="shared" si="25"/>
        <v>0</v>
      </c>
      <c r="Y96" s="145">
        <f t="shared" si="25"/>
        <v>0</v>
      </c>
      <c r="Z96" s="145">
        <f t="shared" si="25"/>
        <v>0</v>
      </c>
      <c r="AA96" s="145">
        <f t="shared" si="25"/>
        <v>0</v>
      </c>
      <c r="AB96" s="145">
        <f t="shared" si="25"/>
        <v>0</v>
      </c>
      <c r="AC96" s="145">
        <f t="shared" si="25"/>
        <v>0</v>
      </c>
      <c r="AD96" s="145">
        <f t="shared" si="25"/>
        <v>0</v>
      </c>
      <c r="AE96" s="146"/>
      <c r="AF96" s="147">
        <f t="shared" si="25"/>
        <v>0</v>
      </c>
      <c r="AG96" s="147">
        <f t="shared" si="25"/>
        <v>0</v>
      </c>
      <c r="AH96" s="147"/>
    </row>
    <row r="97" spans="1:34" s="49" customFormat="1" hidden="1">
      <c r="A97" s="91" t="s">
        <v>54</v>
      </c>
      <c r="B97" s="148"/>
      <c r="C97" s="149">
        <f t="shared" si="24"/>
        <v>0</v>
      </c>
      <c r="D97" s="149">
        <f t="shared" si="24"/>
        <v>0</v>
      </c>
      <c r="E97" s="149">
        <f t="shared" si="24"/>
        <v>0</v>
      </c>
      <c r="F97" s="149">
        <f t="shared" si="24"/>
        <v>0</v>
      </c>
      <c r="G97" s="149">
        <f t="shared" si="24"/>
        <v>0</v>
      </c>
      <c r="H97" s="149">
        <f t="shared" si="24"/>
        <v>0</v>
      </c>
      <c r="I97" s="149">
        <f t="shared" si="24"/>
        <v>0</v>
      </c>
      <c r="J97" s="149">
        <f t="shared" si="24"/>
        <v>0</v>
      </c>
      <c r="K97" s="149">
        <f t="shared" si="24"/>
        <v>0</v>
      </c>
      <c r="L97" s="149">
        <f t="shared" si="24"/>
        <v>0</v>
      </c>
      <c r="M97" s="149">
        <f t="shared" si="24"/>
        <v>5.5</v>
      </c>
      <c r="N97" s="149">
        <f t="shared" si="24"/>
        <v>0</v>
      </c>
      <c r="O97" s="149">
        <f t="shared" si="24"/>
        <v>0</v>
      </c>
      <c r="P97" s="149">
        <f t="shared" si="24"/>
        <v>3</v>
      </c>
      <c r="Q97" s="149">
        <f t="shared" si="24"/>
        <v>0</v>
      </c>
      <c r="R97" s="149">
        <f t="shared" si="24"/>
        <v>0</v>
      </c>
      <c r="S97" s="149">
        <f t="shared" si="25"/>
        <v>6.5</v>
      </c>
      <c r="T97" s="149">
        <f t="shared" si="25"/>
        <v>0</v>
      </c>
      <c r="U97" s="149">
        <f t="shared" si="25"/>
        <v>0</v>
      </c>
      <c r="V97" s="149">
        <f t="shared" si="25"/>
        <v>0</v>
      </c>
      <c r="W97" s="149">
        <f t="shared" si="25"/>
        <v>0</v>
      </c>
      <c r="X97" s="149">
        <f t="shared" si="25"/>
        <v>0</v>
      </c>
      <c r="Y97" s="149">
        <f t="shared" si="25"/>
        <v>4</v>
      </c>
      <c r="Z97" s="149">
        <f t="shared" si="25"/>
        <v>4.5</v>
      </c>
      <c r="AA97" s="149">
        <f t="shared" si="25"/>
        <v>0</v>
      </c>
      <c r="AB97" s="149">
        <f t="shared" si="25"/>
        <v>0</v>
      </c>
      <c r="AC97" s="149">
        <f t="shared" si="25"/>
        <v>0</v>
      </c>
      <c r="AD97" s="149">
        <f t="shared" si="25"/>
        <v>0</v>
      </c>
      <c r="AE97" s="150"/>
      <c r="AF97" s="151">
        <f t="shared" si="25"/>
        <v>0</v>
      </c>
      <c r="AG97" s="151">
        <f t="shared" si="25"/>
        <v>0</v>
      </c>
      <c r="AH97" s="151"/>
    </row>
    <row r="98" spans="1:34" s="49" customFormat="1" hidden="1">
      <c r="A98" s="91" t="s">
        <v>86</v>
      </c>
      <c r="B98" s="148"/>
      <c r="C98" s="149">
        <f t="shared" si="24"/>
        <v>0</v>
      </c>
      <c r="D98" s="149">
        <f t="shared" si="24"/>
        <v>0</v>
      </c>
      <c r="E98" s="149">
        <f t="shared" si="24"/>
        <v>0</v>
      </c>
      <c r="F98" s="149">
        <f t="shared" si="24"/>
        <v>0</v>
      </c>
      <c r="G98" s="149">
        <f t="shared" si="24"/>
        <v>0</v>
      </c>
      <c r="H98" s="149">
        <f t="shared" si="24"/>
        <v>0</v>
      </c>
      <c r="I98" s="149">
        <f t="shared" si="24"/>
        <v>0</v>
      </c>
      <c r="J98" s="149">
        <f t="shared" si="24"/>
        <v>0</v>
      </c>
      <c r="K98" s="149">
        <f t="shared" si="24"/>
        <v>0</v>
      </c>
      <c r="L98" s="149">
        <f t="shared" si="24"/>
        <v>0</v>
      </c>
      <c r="M98" s="149">
        <f t="shared" si="24"/>
        <v>0</v>
      </c>
      <c r="N98" s="149">
        <f t="shared" si="24"/>
        <v>0</v>
      </c>
      <c r="O98" s="149">
        <f t="shared" si="24"/>
        <v>0</v>
      </c>
      <c r="P98" s="149">
        <f t="shared" si="24"/>
        <v>0</v>
      </c>
      <c r="Q98" s="149">
        <f t="shared" si="24"/>
        <v>0</v>
      </c>
      <c r="R98" s="149">
        <f t="shared" si="24"/>
        <v>0</v>
      </c>
      <c r="S98" s="149">
        <f t="shared" si="25"/>
        <v>0</v>
      </c>
      <c r="T98" s="149">
        <f t="shared" si="25"/>
        <v>0</v>
      </c>
      <c r="U98" s="149">
        <f t="shared" si="25"/>
        <v>0</v>
      </c>
      <c r="V98" s="149">
        <f t="shared" si="25"/>
        <v>0</v>
      </c>
      <c r="W98" s="149">
        <f t="shared" si="25"/>
        <v>0</v>
      </c>
      <c r="X98" s="149">
        <f t="shared" si="25"/>
        <v>0</v>
      </c>
      <c r="Y98" s="149">
        <f t="shared" si="25"/>
        <v>0</v>
      </c>
      <c r="Z98" s="149">
        <f t="shared" si="25"/>
        <v>0</v>
      </c>
      <c r="AA98" s="149">
        <f t="shared" si="25"/>
        <v>0</v>
      </c>
      <c r="AB98" s="149">
        <f t="shared" si="25"/>
        <v>0</v>
      </c>
      <c r="AC98" s="149">
        <f t="shared" si="25"/>
        <v>0</v>
      </c>
      <c r="AD98" s="149">
        <f t="shared" si="25"/>
        <v>0</v>
      </c>
      <c r="AE98" s="150"/>
      <c r="AF98" s="151">
        <f t="shared" si="25"/>
        <v>0</v>
      </c>
      <c r="AG98" s="151">
        <f t="shared" si="25"/>
        <v>0</v>
      </c>
      <c r="AH98" s="151"/>
    </row>
    <row r="99" spans="1:34" s="49" customFormat="1" hidden="1">
      <c r="A99" s="152" t="s">
        <v>87</v>
      </c>
      <c r="B99" s="153"/>
      <c r="C99" s="149">
        <f xml:space="preserve"> IFERROR(SUMIF(C$2:C$61,$A99,$B$2:$B$61)/COUNTIF(C$2:C$61,$A99),0)</f>
        <v>0</v>
      </c>
      <c r="D99" s="149">
        <f t="shared" si="24"/>
        <v>0</v>
      </c>
      <c r="E99" s="149">
        <f t="shared" si="24"/>
        <v>0</v>
      </c>
      <c r="F99" s="149">
        <f t="shared" si="24"/>
        <v>0</v>
      </c>
      <c r="G99" s="149">
        <f t="shared" si="24"/>
        <v>0</v>
      </c>
      <c r="H99" s="149">
        <f t="shared" si="24"/>
        <v>0</v>
      </c>
      <c r="I99" s="149">
        <f t="shared" si="24"/>
        <v>0</v>
      </c>
      <c r="J99" s="149">
        <f t="shared" si="24"/>
        <v>0</v>
      </c>
      <c r="K99" s="149">
        <f t="shared" si="24"/>
        <v>0</v>
      </c>
      <c r="L99" s="149">
        <f t="shared" si="24"/>
        <v>0</v>
      </c>
      <c r="M99" s="149">
        <f t="shared" si="24"/>
        <v>0</v>
      </c>
      <c r="N99" s="149">
        <f t="shared" si="24"/>
        <v>0</v>
      </c>
      <c r="O99" s="149">
        <f t="shared" si="24"/>
        <v>0</v>
      </c>
      <c r="P99" s="149">
        <f t="shared" si="24"/>
        <v>0</v>
      </c>
      <c r="Q99" s="149">
        <f t="shared" si="24"/>
        <v>0</v>
      </c>
      <c r="R99" s="149">
        <f t="shared" si="24"/>
        <v>0</v>
      </c>
      <c r="S99" s="149">
        <f t="shared" si="25"/>
        <v>0</v>
      </c>
      <c r="T99" s="149">
        <f t="shared" si="25"/>
        <v>0</v>
      </c>
      <c r="U99" s="149">
        <f t="shared" si="25"/>
        <v>0</v>
      </c>
      <c r="V99" s="149">
        <f t="shared" si="25"/>
        <v>0</v>
      </c>
      <c r="W99" s="149">
        <f t="shared" si="25"/>
        <v>0</v>
      </c>
      <c r="X99" s="149">
        <f t="shared" si="25"/>
        <v>0</v>
      </c>
      <c r="Y99" s="149">
        <f t="shared" si="25"/>
        <v>0</v>
      </c>
      <c r="Z99" s="149">
        <f t="shared" si="25"/>
        <v>0</v>
      </c>
      <c r="AA99" s="149">
        <f t="shared" si="25"/>
        <v>0</v>
      </c>
      <c r="AB99" s="149">
        <f t="shared" si="25"/>
        <v>0</v>
      </c>
      <c r="AC99" s="149">
        <f t="shared" si="25"/>
        <v>0</v>
      </c>
      <c r="AD99" s="149">
        <f t="shared" si="25"/>
        <v>0</v>
      </c>
      <c r="AE99" s="150"/>
      <c r="AF99" s="151">
        <f t="shared" si="25"/>
        <v>0</v>
      </c>
      <c r="AG99" s="151">
        <f t="shared" si="25"/>
        <v>0</v>
      </c>
      <c r="AH99" s="151"/>
    </row>
    <row r="100" spans="1:34" s="49" customFormat="1" ht="13.8" hidden="1" thickBot="1">
      <c r="A100" s="154" t="s">
        <v>88</v>
      </c>
      <c r="B100" s="155"/>
      <c r="C100" s="156">
        <f xml:space="preserve"> IFERROR(SUMIF(C$2:C$61,$A100,$B$2:$B$61)/COUNTIF(C$2:C$61,$A100),0)</f>
        <v>0</v>
      </c>
      <c r="D100" s="156">
        <f t="shared" si="24"/>
        <v>0</v>
      </c>
      <c r="E100" s="156">
        <f t="shared" si="24"/>
        <v>0</v>
      </c>
      <c r="F100" s="156">
        <f t="shared" si="24"/>
        <v>0</v>
      </c>
      <c r="G100" s="156">
        <f t="shared" si="24"/>
        <v>0</v>
      </c>
      <c r="H100" s="156">
        <f t="shared" si="24"/>
        <v>0</v>
      </c>
      <c r="I100" s="156">
        <f t="shared" si="24"/>
        <v>0</v>
      </c>
      <c r="J100" s="156">
        <f t="shared" si="24"/>
        <v>0</v>
      </c>
      <c r="K100" s="156">
        <f t="shared" si="24"/>
        <v>0</v>
      </c>
      <c r="L100" s="156">
        <f t="shared" si="24"/>
        <v>0</v>
      </c>
      <c r="M100" s="156">
        <f t="shared" si="24"/>
        <v>0</v>
      </c>
      <c r="N100" s="156">
        <f t="shared" si="24"/>
        <v>0</v>
      </c>
      <c r="O100" s="156">
        <f t="shared" si="24"/>
        <v>0</v>
      </c>
      <c r="P100" s="156">
        <f t="shared" si="24"/>
        <v>0</v>
      </c>
      <c r="Q100" s="156">
        <f t="shared" si="24"/>
        <v>0</v>
      </c>
      <c r="R100" s="156">
        <f t="shared" si="24"/>
        <v>0</v>
      </c>
      <c r="S100" s="156">
        <f t="shared" si="25"/>
        <v>0</v>
      </c>
      <c r="T100" s="156">
        <f t="shared" si="25"/>
        <v>0</v>
      </c>
      <c r="U100" s="156">
        <f t="shared" si="25"/>
        <v>0</v>
      </c>
      <c r="V100" s="156">
        <f t="shared" si="25"/>
        <v>0</v>
      </c>
      <c r="W100" s="156">
        <f t="shared" si="25"/>
        <v>0</v>
      </c>
      <c r="X100" s="156">
        <f t="shared" si="25"/>
        <v>0</v>
      </c>
      <c r="Y100" s="156">
        <f t="shared" si="25"/>
        <v>0</v>
      </c>
      <c r="Z100" s="156">
        <f t="shared" si="25"/>
        <v>0</v>
      </c>
      <c r="AA100" s="156">
        <f t="shared" si="25"/>
        <v>0</v>
      </c>
      <c r="AB100" s="156">
        <f t="shared" si="25"/>
        <v>0</v>
      </c>
      <c r="AC100" s="156">
        <f t="shared" si="25"/>
        <v>0</v>
      </c>
      <c r="AD100" s="156">
        <f t="shared" si="25"/>
        <v>0</v>
      </c>
      <c r="AE100" s="157"/>
      <c r="AF100" s="158">
        <f t="shared" si="25"/>
        <v>0</v>
      </c>
      <c r="AG100" s="158">
        <f t="shared" si="25"/>
        <v>0</v>
      </c>
      <c r="AH100" s="158"/>
    </row>
    <row r="101" spans="1:34" s="49" customFormat="1" hidden="1">
      <c r="A101" s="159"/>
      <c r="B101" s="159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</row>
    <row r="102" spans="1:34" s="49" customFormat="1" hidden="1">
      <c r="A102" s="160" t="s">
        <v>38</v>
      </c>
      <c r="B102" s="161"/>
      <c r="C102" s="162">
        <f t="shared" ref="C102:R104" si="26" xml:space="preserve"> IFERROR(SUMIF(C$2:C$61,$A102,$B$2:$B$61)/COUNTIF(C$2:C$61,$A102),0)</f>
        <v>0</v>
      </c>
      <c r="D102" s="162">
        <f t="shared" si="26"/>
        <v>0</v>
      </c>
      <c r="E102" s="162">
        <f t="shared" si="26"/>
        <v>0</v>
      </c>
      <c r="F102" s="162">
        <f t="shared" si="26"/>
        <v>0</v>
      </c>
      <c r="G102" s="162">
        <f t="shared" si="26"/>
        <v>0</v>
      </c>
      <c r="H102" s="162">
        <f t="shared" si="26"/>
        <v>0</v>
      </c>
      <c r="I102" s="162">
        <f t="shared" si="26"/>
        <v>0</v>
      </c>
      <c r="J102" s="162">
        <f t="shared" si="26"/>
        <v>0</v>
      </c>
      <c r="K102" s="162">
        <f t="shared" si="26"/>
        <v>0</v>
      </c>
      <c r="L102" s="162">
        <f t="shared" si="26"/>
        <v>4</v>
      </c>
      <c r="M102" s="162">
        <f t="shared" si="26"/>
        <v>0</v>
      </c>
      <c r="N102" s="162">
        <f t="shared" si="26"/>
        <v>0</v>
      </c>
      <c r="O102" s="162">
        <f t="shared" si="26"/>
        <v>0</v>
      </c>
      <c r="P102" s="162">
        <f t="shared" si="26"/>
        <v>0</v>
      </c>
      <c r="Q102" s="162">
        <f t="shared" si="26"/>
        <v>0</v>
      </c>
      <c r="R102" s="162">
        <f t="shared" si="26"/>
        <v>5.25</v>
      </c>
      <c r="S102" s="162">
        <f t="shared" ref="S102:AG104" si="27" xml:space="preserve"> IFERROR(SUMIF(S$2:S$61,$A102,$B$2:$B$61)/COUNTIF(S$2:S$61,$A102),0)</f>
        <v>0</v>
      </c>
      <c r="T102" s="162">
        <f t="shared" si="27"/>
        <v>0</v>
      </c>
      <c r="U102" s="162">
        <f t="shared" si="27"/>
        <v>0</v>
      </c>
      <c r="V102" s="162">
        <f t="shared" si="27"/>
        <v>0</v>
      </c>
      <c r="W102" s="162">
        <f t="shared" si="27"/>
        <v>0</v>
      </c>
      <c r="X102" s="162">
        <f t="shared" si="27"/>
        <v>0</v>
      </c>
      <c r="Y102" s="162">
        <f t="shared" si="27"/>
        <v>0</v>
      </c>
      <c r="Z102" s="162">
        <f t="shared" si="27"/>
        <v>0</v>
      </c>
      <c r="AA102" s="162">
        <f t="shared" si="27"/>
        <v>0</v>
      </c>
      <c r="AB102" s="162">
        <f t="shared" si="27"/>
        <v>0</v>
      </c>
      <c r="AC102" s="162">
        <f t="shared" si="27"/>
        <v>0</v>
      </c>
      <c r="AD102" s="162">
        <f t="shared" si="27"/>
        <v>0</v>
      </c>
      <c r="AE102" s="163"/>
      <c r="AF102" s="164">
        <f t="shared" si="27"/>
        <v>0</v>
      </c>
      <c r="AG102" s="164">
        <f t="shared" si="27"/>
        <v>0</v>
      </c>
      <c r="AH102" s="164"/>
    </row>
    <row r="103" spans="1:34" s="49" customFormat="1" hidden="1">
      <c r="A103" s="165" t="s">
        <v>55</v>
      </c>
      <c r="B103" s="166"/>
      <c r="C103" s="167">
        <f t="shared" si="26"/>
        <v>0</v>
      </c>
      <c r="D103" s="167">
        <f t="shared" si="26"/>
        <v>0</v>
      </c>
      <c r="E103" s="167">
        <f t="shared" si="26"/>
        <v>0</v>
      </c>
      <c r="F103" s="167">
        <f t="shared" si="26"/>
        <v>0</v>
      </c>
      <c r="G103" s="167">
        <f t="shared" si="26"/>
        <v>0</v>
      </c>
      <c r="H103" s="167">
        <f t="shared" si="26"/>
        <v>0</v>
      </c>
      <c r="I103" s="167">
        <f t="shared" si="26"/>
        <v>0</v>
      </c>
      <c r="J103" s="167">
        <f t="shared" si="26"/>
        <v>0</v>
      </c>
      <c r="K103" s="167">
        <f t="shared" si="26"/>
        <v>0</v>
      </c>
      <c r="L103" s="167">
        <f t="shared" si="26"/>
        <v>0</v>
      </c>
      <c r="M103" s="167">
        <f t="shared" si="26"/>
        <v>0</v>
      </c>
      <c r="N103" s="167">
        <f t="shared" si="26"/>
        <v>0</v>
      </c>
      <c r="O103" s="167">
        <f t="shared" si="26"/>
        <v>0</v>
      </c>
      <c r="P103" s="167">
        <f t="shared" si="26"/>
        <v>0</v>
      </c>
      <c r="Q103" s="167">
        <f t="shared" si="26"/>
        <v>2.5</v>
      </c>
      <c r="R103" s="167">
        <f t="shared" si="26"/>
        <v>0</v>
      </c>
      <c r="S103" s="167">
        <f t="shared" si="27"/>
        <v>8</v>
      </c>
      <c r="T103" s="167">
        <f t="shared" si="27"/>
        <v>5</v>
      </c>
      <c r="U103" s="167">
        <f t="shared" si="27"/>
        <v>7</v>
      </c>
      <c r="V103" s="167">
        <f t="shared" si="27"/>
        <v>4</v>
      </c>
      <c r="W103" s="167">
        <f t="shared" si="27"/>
        <v>0</v>
      </c>
      <c r="X103" s="167">
        <f t="shared" si="27"/>
        <v>0</v>
      </c>
      <c r="Y103" s="167">
        <f t="shared" si="27"/>
        <v>0</v>
      </c>
      <c r="Z103" s="167">
        <f t="shared" si="27"/>
        <v>0</v>
      </c>
      <c r="AA103" s="167">
        <f t="shared" si="27"/>
        <v>0</v>
      </c>
      <c r="AB103" s="167">
        <f t="shared" si="27"/>
        <v>0</v>
      </c>
      <c r="AC103" s="167">
        <f t="shared" si="27"/>
        <v>0</v>
      </c>
      <c r="AD103" s="167">
        <f t="shared" si="27"/>
        <v>0</v>
      </c>
      <c r="AE103" s="168"/>
      <c r="AF103" s="169">
        <f t="shared" si="27"/>
        <v>0</v>
      </c>
      <c r="AG103" s="169">
        <f t="shared" si="27"/>
        <v>0</v>
      </c>
      <c r="AH103" s="169"/>
    </row>
    <row r="104" spans="1:34" s="49" customFormat="1" ht="13.8" hidden="1" thickBot="1">
      <c r="A104" s="170" t="s">
        <v>47</v>
      </c>
      <c r="B104" s="171"/>
      <c r="C104" s="172">
        <f t="shared" si="26"/>
        <v>3</v>
      </c>
      <c r="D104" s="172">
        <f t="shared" si="26"/>
        <v>4</v>
      </c>
      <c r="E104" s="172">
        <f t="shared" si="26"/>
        <v>6</v>
      </c>
      <c r="F104" s="172">
        <f t="shared" si="26"/>
        <v>0</v>
      </c>
      <c r="G104" s="172">
        <f t="shared" si="26"/>
        <v>7</v>
      </c>
      <c r="H104" s="172">
        <f t="shared" si="26"/>
        <v>7</v>
      </c>
      <c r="I104" s="172">
        <f t="shared" si="26"/>
        <v>6</v>
      </c>
      <c r="J104" s="172">
        <f t="shared" si="26"/>
        <v>5</v>
      </c>
      <c r="K104" s="172">
        <f t="shared" si="26"/>
        <v>2</v>
      </c>
      <c r="L104" s="172">
        <f t="shared" si="26"/>
        <v>2</v>
      </c>
      <c r="M104" s="172">
        <f t="shared" si="26"/>
        <v>8</v>
      </c>
      <c r="N104" s="172">
        <f t="shared" si="26"/>
        <v>7</v>
      </c>
      <c r="O104" s="172">
        <f t="shared" si="26"/>
        <v>2</v>
      </c>
      <c r="P104" s="172">
        <f t="shared" si="26"/>
        <v>1</v>
      </c>
      <c r="Q104" s="172">
        <f t="shared" si="26"/>
        <v>1</v>
      </c>
      <c r="R104" s="172">
        <f t="shared" si="26"/>
        <v>3</v>
      </c>
      <c r="S104" s="172">
        <f t="shared" si="27"/>
        <v>2</v>
      </c>
      <c r="T104" s="172">
        <f t="shared" si="27"/>
        <v>7</v>
      </c>
      <c r="U104" s="172">
        <f t="shared" si="27"/>
        <v>8</v>
      </c>
      <c r="V104" s="172">
        <f t="shared" si="27"/>
        <v>1</v>
      </c>
      <c r="W104" s="172">
        <f t="shared" si="27"/>
        <v>1.5</v>
      </c>
      <c r="X104" s="172">
        <f t="shared" si="27"/>
        <v>8</v>
      </c>
      <c r="Y104" s="172">
        <f t="shared" si="27"/>
        <v>3</v>
      </c>
      <c r="Z104" s="172">
        <f t="shared" si="27"/>
        <v>5</v>
      </c>
      <c r="AA104" s="172">
        <f t="shared" si="27"/>
        <v>1</v>
      </c>
      <c r="AB104" s="172">
        <f t="shared" si="27"/>
        <v>5</v>
      </c>
      <c r="AC104" s="172">
        <f t="shared" si="27"/>
        <v>4.5</v>
      </c>
      <c r="AD104" s="172">
        <f t="shared" si="27"/>
        <v>4.5</v>
      </c>
      <c r="AE104" s="173"/>
      <c r="AF104" s="174">
        <f t="shared" si="27"/>
        <v>6</v>
      </c>
      <c r="AG104" s="174">
        <f t="shared" si="27"/>
        <v>7</v>
      </c>
      <c r="AH104" s="174"/>
    </row>
    <row r="105" spans="1:34" hidden="1"/>
    <row r="106" spans="1:34" hidden="1">
      <c r="A106" s="175" t="s">
        <v>48</v>
      </c>
      <c r="B106" s="176"/>
      <c r="C106" s="177">
        <f t="shared" ref="C106:R108" si="28" xml:space="preserve"> IFERROR(SUMIF(C$2:C$61,$A106,$B$2:$B$61)/COUNTIF(C$2:C$61,$A106),0)</f>
        <v>0</v>
      </c>
      <c r="D106" s="177">
        <f t="shared" si="28"/>
        <v>0</v>
      </c>
      <c r="E106" s="177">
        <f t="shared" si="28"/>
        <v>0</v>
      </c>
      <c r="F106" s="177">
        <f t="shared" si="28"/>
        <v>0</v>
      </c>
      <c r="G106" s="177">
        <f t="shared" si="28"/>
        <v>0</v>
      </c>
      <c r="H106" s="177">
        <f t="shared" si="28"/>
        <v>0</v>
      </c>
      <c r="I106" s="177">
        <f t="shared" si="28"/>
        <v>0</v>
      </c>
      <c r="J106" s="177">
        <f t="shared" si="28"/>
        <v>0</v>
      </c>
      <c r="K106" s="177">
        <f t="shared" si="28"/>
        <v>0</v>
      </c>
      <c r="L106" s="177">
        <f t="shared" si="28"/>
        <v>0</v>
      </c>
      <c r="M106" s="177">
        <f t="shared" si="28"/>
        <v>7</v>
      </c>
      <c r="N106" s="177">
        <f t="shared" si="28"/>
        <v>3</v>
      </c>
      <c r="O106" s="177">
        <f t="shared" si="28"/>
        <v>3</v>
      </c>
      <c r="P106" s="177">
        <f t="shared" si="28"/>
        <v>7</v>
      </c>
      <c r="Q106" s="177">
        <f t="shared" si="28"/>
        <v>5</v>
      </c>
      <c r="R106" s="177">
        <f t="shared" si="28"/>
        <v>0</v>
      </c>
      <c r="S106" s="177">
        <f t="shared" ref="S106:AG108" si="29" xml:space="preserve"> IFERROR(SUMIF(S$2:S$61,$A106,$B$2:$B$61)/COUNTIF(S$2:S$61,$A106),0)</f>
        <v>4</v>
      </c>
      <c r="T106" s="177">
        <f t="shared" si="29"/>
        <v>2</v>
      </c>
      <c r="U106" s="177">
        <f t="shared" si="29"/>
        <v>2</v>
      </c>
      <c r="V106" s="177">
        <f t="shared" si="29"/>
        <v>4</v>
      </c>
      <c r="W106" s="177">
        <f t="shared" si="29"/>
        <v>0</v>
      </c>
      <c r="X106" s="177">
        <f t="shared" si="29"/>
        <v>6</v>
      </c>
      <c r="Y106" s="177">
        <f t="shared" si="29"/>
        <v>0</v>
      </c>
      <c r="Z106" s="177">
        <f t="shared" si="29"/>
        <v>0</v>
      </c>
      <c r="AA106" s="177">
        <f t="shared" si="29"/>
        <v>0</v>
      </c>
      <c r="AB106" s="177">
        <f t="shared" si="29"/>
        <v>0</v>
      </c>
      <c r="AC106" s="177">
        <f t="shared" si="29"/>
        <v>0</v>
      </c>
      <c r="AD106" s="177">
        <f t="shared" si="29"/>
        <v>0</v>
      </c>
      <c r="AE106" s="178"/>
      <c r="AF106" s="179">
        <f t="shared" si="29"/>
        <v>0</v>
      </c>
      <c r="AG106" s="179">
        <f t="shared" si="29"/>
        <v>0</v>
      </c>
      <c r="AH106" s="179"/>
    </row>
    <row r="107" spans="1:34" hidden="1">
      <c r="A107" s="103" t="s">
        <v>45</v>
      </c>
      <c r="B107" s="104"/>
      <c r="C107" s="180">
        <f t="shared" si="28"/>
        <v>5</v>
      </c>
      <c r="D107" s="181">
        <f t="shared" si="28"/>
        <v>1</v>
      </c>
      <c r="E107" s="181">
        <f t="shared" si="28"/>
        <v>2</v>
      </c>
      <c r="F107" s="181">
        <f t="shared" si="28"/>
        <v>0</v>
      </c>
      <c r="G107" s="181">
        <f t="shared" si="28"/>
        <v>4</v>
      </c>
      <c r="H107" s="181">
        <f t="shared" si="28"/>
        <v>8</v>
      </c>
      <c r="I107" s="181">
        <f t="shared" si="28"/>
        <v>2</v>
      </c>
      <c r="J107" s="181">
        <f t="shared" si="28"/>
        <v>1</v>
      </c>
      <c r="K107" s="181">
        <f t="shared" si="28"/>
        <v>4</v>
      </c>
      <c r="L107" s="181">
        <f t="shared" si="28"/>
        <v>0</v>
      </c>
      <c r="M107" s="181">
        <f t="shared" si="28"/>
        <v>0</v>
      </c>
      <c r="N107" s="181">
        <f t="shared" si="28"/>
        <v>0</v>
      </c>
      <c r="O107" s="181">
        <f t="shared" si="28"/>
        <v>0</v>
      </c>
      <c r="P107" s="181">
        <f t="shared" si="28"/>
        <v>0</v>
      </c>
      <c r="Q107" s="181">
        <f t="shared" si="28"/>
        <v>0</v>
      </c>
      <c r="R107" s="181">
        <f t="shared" si="28"/>
        <v>6</v>
      </c>
      <c r="S107" s="181">
        <f t="shared" si="29"/>
        <v>0</v>
      </c>
      <c r="T107" s="181">
        <f t="shared" si="29"/>
        <v>0</v>
      </c>
      <c r="U107" s="181">
        <f t="shared" si="29"/>
        <v>0</v>
      </c>
      <c r="V107" s="181">
        <f t="shared" si="29"/>
        <v>0</v>
      </c>
      <c r="W107" s="181">
        <f t="shared" si="29"/>
        <v>7</v>
      </c>
      <c r="X107" s="181">
        <f t="shared" si="29"/>
        <v>0</v>
      </c>
      <c r="Y107" s="181">
        <f t="shared" si="29"/>
        <v>0</v>
      </c>
      <c r="Z107" s="181">
        <f t="shared" si="29"/>
        <v>0</v>
      </c>
      <c r="AA107" s="181">
        <f t="shared" si="29"/>
        <v>0</v>
      </c>
      <c r="AB107" s="181">
        <f t="shared" si="29"/>
        <v>0</v>
      </c>
      <c r="AC107" s="181">
        <f t="shared" si="29"/>
        <v>1</v>
      </c>
      <c r="AD107" s="181">
        <f t="shared" si="29"/>
        <v>8</v>
      </c>
      <c r="AE107" s="182"/>
      <c r="AF107" s="183">
        <f t="shared" si="29"/>
        <v>0</v>
      </c>
      <c r="AG107" s="183">
        <f t="shared" si="29"/>
        <v>0</v>
      </c>
      <c r="AH107" s="183"/>
    </row>
    <row r="108" spans="1:34" ht="13.8" hidden="1" thickBot="1">
      <c r="A108" s="184" t="s">
        <v>50</v>
      </c>
      <c r="B108" s="185"/>
      <c r="C108" s="186">
        <f t="shared" si="28"/>
        <v>3</v>
      </c>
      <c r="D108" s="187">
        <f t="shared" si="28"/>
        <v>4</v>
      </c>
      <c r="E108" s="187">
        <f t="shared" si="28"/>
        <v>2</v>
      </c>
      <c r="F108" s="187">
        <f t="shared" si="28"/>
        <v>0</v>
      </c>
      <c r="G108" s="187">
        <f t="shared" si="28"/>
        <v>3</v>
      </c>
      <c r="H108" s="187">
        <f t="shared" si="28"/>
        <v>6</v>
      </c>
      <c r="I108" s="187">
        <f t="shared" si="28"/>
        <v>4</v>
      </c>
      <c r="J108" s="187">
        <f t="shared" si="28"/>
        <v>4</v>
      </c>
      <c r="K108" s="187">
        <f t="shared" si="28"/>
        <v>3</v>
      </c>
      <c r="L108" s="187">
        <f t="shared" si="28"/>
        <v>5</v>
      </c>
      <c r="M108" s="187">
        <f t="shared" si="28"/>
        <v>0</v>
      </c>
      <c r="N108" s="187">
        <f t="shared" si="28"/>
        <v>0</v>
      </c>
      <c r="O108" s="187">
        <f t="shared" si="28"/>
        <v>0</v>
      </c>
      <c r="P108" s="187">
        <f t="shared" si="28"/>
        <v>0</v>
      </c>
      <c r="Q108" s="187">
        <f t="shared" si="28"/>
        <v>0</v>
      </c>
      <c r="R108" s="187">
        <f t="shared" si="28"/>
        <v>0</v>
      </c>
      <c r="S108" s="187">
        <f t="shared" si="29"/>
        <v>0</v>
      </c>
      <c r="T108" s="187">
        <f t="shared" si="29"/>
        <v>0</v>
      </c>
      <c r="U108" s="187">
        <f t="shared" si="29"/>
        <v>0</v>
      </c>
      <c r="V108" s="187">
        <f t="shared" si="29"/>
        <v>0</v>
      </c>
      <c r="W108" s="187">
        <f t="shared" si="29"/>
        <v>0</v>
      </c>
      <c r="X108" s="187">
        <f t="shared" si="29"/>
        <v>0</v>
      </c>
      <c r="Y108" s="187">
        <f t="shared" si="29"/>
        <v>0</v>
      </c>
      <c r="Z108" s="187">
        <f t="shared" si="29"/>
        <v>0</v>
      </c>
      <c r="AA108" s="187">
        <f t="shared" si="29"/>
        <v>0</v>
      </c>
      <c r="AB108" s="187">
        <f t="shared" si="29"/>
        <v>0</v>
      </c>
      <c r="AC108" s="187">
        <f t="shared" si="29"/>
        <v>0</v>
      </c>
      <c r="AD108" s="187">
        <f t="shared" si="29"/>
        <v>0</v>
      </c>
      <c r="AE108" s="188"/>
      <c r="AF108" s="189">
        <f t="shared" si="29"/>
        <v>0</v>
      </c>
      <c r="AG108" s="189">
        <f t="shared" si="29"/>
        <v>0</v>
      </c>
      <c r="AH108" s="189"/>
    </row>
    <row r="109" spans="1:34" hidden="1"/>
    <row r="110" spans="1:34" hidden="1"/>
  </sheetData>
  <mergeCells count="43">
    <mergeCell ref="A108:B108"/>
    <mergeCell ref="A100:B100"/>
    <mergeCell ref="A102:B102"/>
    <mergeCell ref="A103:B103"/>
    <mergeCell ref="A104:B104"/>
    <mergeCell ref="A106:B106"/>
    <mergeCell ref="A107:B107"/>
    <mergeCell ref="A93:B93"/>
    <mergeCell ref="A94:B94"/>
    <mergeCell ref="A96:B96"/>
    <mergeCell ref="A97:B97"/>
    <mergeCell ref="A98:B98"/>
    <mergeCell ref="A99:B99"/>
    <mergeCell ref="A85:B85"/>
    <mergeCell ref="A86:B86"/>
    <mergeCell ref="A87:B87"/>
    <mergeCell ref="A89:B89"/>
    <mergeCell ref="A90:B90"/>
    <mergeCell ref="A91:B91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W65:AA65"/>
    <mergeCell ref="AB65:AG65"/>
    <mergeCell ref="C66:H66"/>
    <mergeCell ref="I66:AG66"/>
    <mergeCell ref="C67:AG67"/>
    <mergeCell ref="A72:B72"/>
    <mergeCell ref="C65:D65"/>
    <mergeCell ref="E65:F65"/>
    <mergeCell ref="G65:H65"/>
    <mergeCell ref="I65:J65"/>
    <mergeCell ref="K65:P65"/>
    <mergeCell ref="Q65:V65"/>
  </mergeCells>
  <conditionalFormatting sqref="AF72:AG87">
    <cfRule type="expression" dxfId="6" priority="2" stopIfTrue="1">
      <formula>(AF72&gt;AU72)</formula>
    </cfRule>
  </conditionalFormatting>
  <conditionalFormatting sqref="C72:C87">
    <cfRule type="expression" dxfId="5" priority="3" stopIfTrue="1">
      <formula>(C72&gt;AI72)</formula>
    </cfRule>
  </conditionalFormatting>
  <conditionalFormatting sqref="K72:K87">
    <cfRule type="expression" dxfId="4" priority="4" stopIfTrue="1">
      <formula>(K72&gt;AJ72)</formula>
    </cfRule>
  </conditionalFormatting>
  <conditionalFormatting sqref="D72:J87">
    <cfRule type="expression" dxfId="3" priority="5" stopIfTrue="1">
      <formula>(D72&gt;#REF!)</formula>
    </cfRule>
  </conditionalFormatting>
  <conditionalFormatting sqref="AH72:AH87">
    <cfRule type="expression" dxfId="2" priority="1" stopIfTrue="1">
      <formula>(AH72&gt;AW72)</formula>
    </cfRule>
  </conditionalFormatting>
  <conditionalFormatting sqref="U72:AE87">
    <cfRule type="expression" dxfId="1" priority="6" stopIfTrue="1">
      <formula>(U72&gt;AK72)</formula>
    </cfRule>
  </conditionalFormatting>
  <conditionalFormatting sqref="L72:T87">
    <cfRule type="expression" dxfId="0" priority="7" stopIfTrue="1">
      <formula>(L72&gt;#REF!)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Line="0" autoPict="0" macro="[1]!orarElevi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144780</xdr:colOff>
                    <xdr:row>0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2025-11-08T18:03:29Z</dcterms:created>
  <dcterms:modified xsi:type="dcterms:W3CDTF">2025-11-08T18:04:24Z</dcterms:modified>
</cp:coreProperties>
</file>